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.. Posao\10... Stručni tekstovi\Naša mreža (novo)\1... Tekstovi\14... Biznis plan za Fond za razvoj\"/>
    </mc:Choice>
  </mc:AlternateContent>
  <xr:revisionPtr revIDLastSave="0" documentId="13_ncr:1_{D737131F-DF70-41B9-A2C9-0C37165BC11B}" xr6:coauthVersionLast="47" xr6:coauthVersionMax="47" xr10:uidLastSave="{00000000-0000-0000-0000-000000000000}"/>
  <bookViews>
    <workbookView xWindow="-108" yWindow="-108" windowWidth="23256" windowHeight="12456" tabRatio="855" activeTab="2" xr2:uid="{00000000-000D-0000-FFFF-FFFF00000000}"/>
  </bookViews>
  <sheets>
    <sheet name="." sheetId="2" r:id="rId1"/>
    <sheet name="Sadržaj" sheetId="30" r:id="rId2"/>
    <sheet name="Uputstvo" sheetId="32" r:id="rId3"/>
    <sheet name="Ulaganja" sheetId="22" r:id="rId4"/>
    <sheet name="Prihodi i rashodi" sheetId="21" r:id="rId5"/>
    <sheet name="Bilans uspeha" sheetId="19" r:id="rId6"/>
    <sheet name="Pokazatelji" sheetId="20" r:id="rId7"/>
    <sheet name="Obračun ulaganja" sheetId="24" r:id="rId8"/>
    <sheet name="Obračun prihoda od prodaje" sheetId="13" r:id="rId9"/>
    <sheet name="Obračun troškova materijala" sheetId="25" r:id="rId10"/>
    <sheet name="Obračun troškova energije" sheetId="26" r:id="rId11"/>
    <sheet name="Obračun amortizacije" sheetId="27" r:id="rId12"/>
    <sheet name="Obračun zarada" sheetId="28" r:id="rId13"/>
  </sheets>
  <definedNames>
    <definedName name="jm" localSheetId="7">'.'!$B$4:$B$13</definedName>
    <definedName name="jm" localSheetId="1">Sadržaj!#REF!</definedName>
    <definedName name="jm" localSheetId="3">'.'!$B$4:$B$13</definedName>
    <definedName name="jm" localSheetId="2">Uputstvo!#REF!</definedName>
    <definedName name="jm">'.'!$B$4:$B$30</definedName>
    <definedName name="_xlnm.Print_Titles" localSheetId="11">'Obračun amortizacije'!$3:$5</definedName>
    <definedName name="_xlnm.Print_Titles" localSheetId="8">'Obračun prihoda od prodaje'!$2:$5</definedName>
    <definedName name="_xlnm.Print_Titles" localSheetId="9">'Obračun troškova materijala'!$3:$5</definedName>
    <definedName name="_xlnm.Print_Titles" localSheetId="12">'Obračun zarada'!#REF!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0" l="1"/>
  <c r="F12" i="20"/>
  <c r="E12" i="20"/>
  <c r="D20" i="19"/>
  <c r="D45" i="19" s="1"/>
  <c r="E20" i="19"/>
  <c r="E45" i="19" s="1"/>
  <c r="F20" i="19"/>
  <c r="F45" i="19" s="1"/>
  <c r="G20" i="19"/>
  <c r="D17" i="19"/>
  <c r="D43" i="19" s="1"/>
  <c r="E17" i="19"/>
  <c r="E43" i="19" s="1"/>
  <c r="F17" i="19"/>
  <c r="F43" i="19" s="1"/>
  <c r="G17" i="19"/>
  <c r="G43" i="19" s="1"/>
  <c r="D7" i="19"/>
  <c r="D31" i="19" s="1"/>
  <c r="E7" i="19"/>
  <c r="E31" i="19" s="1"/>
  <c r="F7" i="19"/>
  <c r="F31" i="19" s="1"/>
  <c r="G7" i="19"/>
  <c r="G6" i="19" s="1"/>
  <c r="G6" i="20" s="1"/>
  <c r="D8" i="19"/>
  <c r="D32" i="19" s="1"/>
  <c r="E8" i="19"/>
  <c r="E32" i="19" s="1"/>
  <c r="F8" i="19"/>
  <c r="F32" i="19" s="1"/>
  <c r="F33" i="19" s="1"/>
  <c r="G8" i="19"/>
  <c r="G32" i="19" s="1"/>
  <c r="B48" i="19"/>
  <c r="F6" i="19"/>
  <c r="F6" i="20" s="1"/>
  <c r="K53" i="21"/>
  <c r="D21" i="19" s="1"/>
  <c r="D46" i="19" s="1"/>
  <c r="L53" i="21"/>
  <c r="E21" i="19" s="1"/>
  <c r="E46" i="19" s="1"/>
  <c r="M53" i="21"/>
  <c r="F21" i="19" s="1"/>
  <c r="F46" i="19" s="1"/>
  <c r="N53" i="21"/>
  <c r="G21" i="19" s="1"/>
  <c r="G46" i="19" s="1"/>
  <c r="K45" i="21"/>
  <c r="D18" i="19" s="1"/>
  <c r="D44" i="19" s="1"/>
  <c r="L45" i="21"/>
  <c r="E18" i="19" s="1"/>
  <c r="E44" i="19" s="1"/>
  <c r="M45" i="21"/>
  <c r="F18" i="19" s="1"/>
  <c r="F44" i="19" s="1"/>
  <c r="N45" i="21"/>
  <c r="G18" i="19" s="1"/>
  <c r="G44" i="19" s="1"/>
  <c r="K16" i="21"/>
  <c r="D13" i="19" s="1"/>
  <c r="D39" i="19" s="1"/>
  <c r="L16" i="21"/>
  <c r="E13" i="19" s="1"/>
  <c r="E39" i="19" s="1"/>
  <c r="M16" i="21"/>
  <c r="F13" i="19" s="1"/>
  <c r="F39" i="19" s="1"/>
  <c r="N16" i="21"/>
  <c r="G13" i="19" s="1"/>
  <c r="G39" i="19" s="1"/>
  <c r="K8" i="21"/>
  <c r="D12" i="19" s="1"/>
  <c r="D38" i="19" s="1"/>
  <c r="L8" i="21"/>
  <c r="E12" i="19" s="1"/>
  <c r="E38" i="19" s="1"/>
  <c r="M8" i="21"/>
  <c r="F12" i="19" s="1"/>
  <c r="F38" i="19" s="1"/>
  <c r="N8" i="21"/>
  <c r="G12" i="19" s="1"/>
  <c r="G38" i="19" s="1"/>
  <c r="D48" i="21"/>
  <c r="E48" i="21"/>
  <c r="F48" i="21"/>
  <c r="G48" i="21"/>
  <c r="F435" i="24"/>
  <c r="G434" i="24"/>
  <c r="G433" i="24"/>
  <c r="I433" i="24" s="1"/>
  <c r="J433" i="24" s="1"/>
  <c r="G432" i="24"/>
  <c r="I432" i="24" s="1"/>
  <c r="J432" i="24" s="1"/>
  <c r="G431" i="24"/>
  <c r="G430" i="24"/>
  <c r="G429" i="24"/>
  <c r="I429" i="24" s="1"/>
  <c r="J429" i="24" s="1"/>
  <c r="G428" i="24"/>
  <c r="I428" i="24" s="1"/>
  <c r="J428" i="24" s="1"/>
  <c r="G427" i="24"/>
  <c r="G426" i="24"/>
  <c r="G425" i="24"/>
  <c r="I425" i="24" s="1"/>
  <c r="J425" i="24" s="1"/>
  <c r="G424" i="24"/>
  <c r="I424" i="24" s="1"/>
  <c r="J424" i="24" s="1"/>
  <c r="G423" i="24"/>
  <c r="G422" i="24"/>
  <c r="G421" i="24"/>
  <c r="I421" i="24" s="1"/>
  <c r="J421" i="24" s="1"/>
  <c r="G420" i="24"/>
  <c r="I420" i="24" s="1"/>
  <c r="J420" i="24" s="1"/>
  <c r="G419" i="24"/>
  <c r="G418" i="24"/>
  <c r="G417" i="24"/>
  <c r="I417" i="24" s="1"/>
  <c r="J417" i="24" s="1"/>
  <c r="G416" i="24"/>
  <c r="I416" i="24" s="1"/>
  <c r="G415" i="24"/>
  <c r="G414" i="24"/>
  <c r="G413" i="24"/>
  <c r="I413" i="24" s="1"/>
  <c r="J413" i="24" s="1"/>
  <c r="G412" i="24"/>
  <c r="I412" i="24" s="1"/>
  <c r="G411" i="24"/>
  <c r="G410" i="24"/>
  <c r="G409" i="24"/>
  <c r="I409" i="24" s="1"/>
  <c r="J409" i="24" s="1"/>
  <c r="G408" i="24"/>
  <c r="I408" i="24" s="1"/>
  <c r="G407" i="24"/>
  <c r="G406" i="24"/>
  <c r="G405" i="24"/>
  <c r="I405" i="24" s="1"/>
  <c r="J405" i="24" s="1"/>
  <c r="G404" i="24"/>
  <c r="G403" i="24"/>
  <c r="G402" i="24"/>
  <c r="G401" i="24"/>
  <c r="I401" i="24" s="1"/>
  <c r="J401" i="24" s="1"/>
  <c r="G400" i="24"/>
  <c r="I400" i="24" s="1"/>
  <c r="G399" i="24"/>
  <c r="G398" i="24"/>
  <c r="G397" i="24"/>
  <c r="I397" i="24" s="1"/>
  <c r="J397" i="24" s="1"/>
  <c r="G396" i="24"/>
  <c r="G395" i="24"/>
  <c r="G394" i="24"/>
  <c r="I394" i="24" s="1"/>
  <c r="J394" i="24" s="1"/>
  <c r="G393" i="24"/>
  <c r="I393" i="24" s="1"/>
  <c r="J393" i="24" s="1"/>
  <c r="G392" i="24"/>
  <c r="I392" i="24" s="1"/>
  <c r="G391" i="24"/>
  <c r="G390" i="24"/>
  <c r="I390" i="24" s="1"/>
  <c r="J390" i="24" s="1"/>
  <c r="G389" i="24"/>
  <c r="I389" i="24" s="1"/>
  <c r="J389" i="24" s="1"/>
  <c r="G388" i="24"/>
  <c r="G387" i="24"/>
  <c r="G386" i="24"/>
  <c r="I386" i="24" s="1"/>
  <c r="J386" i="24" s="1"/>
  <c r="G385" i="24"/>
  <c r="AA135" i="28"/>
  <c r="Y135" i="28"/>
  <c r="W135" i="28"/>
  <c r="U135" i="28"/>
  <c r="S135" i="28"/>
  <c r="Q135" i="28"/>
  <c r="O135" i="28"/>
  <c r="M135" i="28"/>
  <c r="K135" i="28"/>
  <c r="I135" i="28"/>
  <c r="G135" i="28"/>
  <c r="E135" i="28"/>
  <c r="D135" i="28"/>
  <c r="AC134" i="28"/>
  <c r="AB134" i="28"/>
  <c r="Z134" i="28"/>
  <c r="X134" i="28"/>
  <c r="V134" i="28"/>
  <c r="T134" i="28"/>
  <c r="R134" i="28"/>
  <c r="P134" i="28"/>
  <c r="N134" i="28"/>
  <c r="L134" i="28"/>
  <c r="J134" i="28"/>
  <c r="H134" i="28"/>
  <c r="F134" i="28"/>
  <c r="AC133" i="28"/>
  <c r="AB133" i="28"/>
  <c r="Z133" i="28"/>
  <c r="X133" i="28"/>
  <c r="V133" i="28"/>
  <c r="T133" i="28"/>
  <c r="R133" i="28"/>
  <c r="P133" i="28"/>
  <c r="N133" i="28"/>
  <c r="L133" i="28"/>
  <c r="J133" i="28"/>
  <c r="H133" i="28"/>
  <c r="F133" i="28"/>
  <c r="AC132" i="28"/>
  <c r="AB132" i="28"/>
  <c r="Z132" i="28"/>
  <c r="X132" i="28"/>
  <c r="V132" i="28"/>
  <c r="T132" i="28"/>
  <c r="R132" i="28"/>
  <c r="P132" i="28"/>
  <c r="N132" i="28"/>
  <c r="L132" i="28"/>
  <c r="J132" i="28"/>
  <c r="H132" i="28"/>
  <c r="F132" i="28"/>
  <c r="AC131" i="28"/>
  <c r="AB131" i="28"/>
  <c r="Z131" i="28"/>
  <c r="X131" i="28"/>
  <c r="V131" i="28"/>
  <c r="T131" i="28"/>
  <c r="R131" i="28"/>
  <c r="P131" i="28"/>
  <c r="N131" i="28"/>
  <c r="L131" i="28"/>
  <c r="J131" i="28"/>
  <c r="H131" i="28"/>
  <c r="F131" i="28"/>
  <c r="AC130" i="28"/>
  <c r="AB130" i="28"/>
  <c r="Z130" i="28"/>
  <c r="X130" i="28"/>
  <c r="V130" i="28"/>
  <c r="T130" i="28"/>
  <c r="R130" i="28"/>
  <c r="P130" i="28"/>
  <c r="N130" i="28"/>
  <c r="L130" i="28"/>
  <c r="J130" i="28"/>
  <c r="H130" i="28"/>
  <c r="F130" i="28"/>
  <c r="AC129" i="28"/>
  <c r="AB129" i="28"/>
  <c r="Z129" i="28"/>
  <c r="X129" i="28"/>
  <c r="V129" i="28"/>
  <c r="T129" i="28"/>
  <c r="R129" i="28"/>
  <c r="P129" i="28"/>
  <c r="N129" i="28"/>
  <c r="L129" i="28"/>
  <c r="J129" i="28"/>
  <c r="H129" i="28"/>
  <c r="F129" i="28"/>
  <c r="AC128" i="28"/>
  <c r="AB128" i="28"/>
  <c r="Z128" i="28"/>
  <c r="X128" i="28"/>
  <c r="V128" i="28"/>
  <c r="T128" i="28"/>
  <c r="R128" i="28"/>
  <c r="P128" i="28"/>
  <c r="N128" i="28"/>
  <c r="L128" i="28"/>
  <c r="J128" i="28"/>
  <c r="H128" i="28"/>
  <c r="F128" i="28"/>
  <c r="AC127" i="28"/>
  <c r="AB127" i="28"/>
  <c r="Z127" i="28"/>
  <c r="X127" i="28"/>
  <c r="V127" i="28"/>
  <c r="T127" i="28"/>
  <c r="R127" i="28"/>
  <c r="P127" i="28"/>
  <c r="N127" i="28"/>
  <c r="L127" i="28"/>
  <c r="J127" i="28"/>
  <c r="H127" i="28"/>
  <c r="F127" i="28"/>
  <c r="AC126" i="28"/>
  <c r="AB126" i="28"/>
  <c r="Z126" i="28"/>
  <c r="X126" i="28"/>
  <c r="V126" i="28"/>
  <c r="T126" i="28"/>
  <c r="R126" i="28"/>
  <c r="P126" i="28"/>
  <c r="N126" i="28"/>
  <c r="L126" i="28"/>
  <c r="J126" i="28"/>
  <c r="H126" i="28"/>
  <c r="F126" i="28"/>
  <c r="AC125" i="28"/>
  <c r="AB125" i="28"/>
  <c r="Z125" i="28"/>
  <c r="X125" i="28"/>
  <c r="V125" i="28"/>
  <c r="T125" i="28"/>
  <c r="R125" i="28"/>
  <c r="P125" i="28"/>
  <c r="N125" i="28"/>
  <c r="L125" i="28"/>
  <c r="J125" i="28"/>
  <c r="H125" i="28"/>
  <c r="F125" i="28"/>
  <c r="AC124" i="28"/>
  <c r="AB124" i="28"/>
  <c r="Z124" i="28"/>
  <c r="X124" i="28"/>
  <c r="V124" i="28"/>
  <c r="T124" i="28"/>
  <c r="R124" i="28"/>
  <c r="P124" i="28"/>
  <c r="N124" i="28"/>
  <c r="L124" i="28"/>
  <c r="J124" i="28"/>
  <c r="H124" i="28"/>
  <c r="F124" i="28"/>
  <c r="AC123" i="28"/>
  <c r="AB123" i="28"/>
  <c r="Z123" i="28"/>
  <c r="X123" i="28"/>
  <c r="V123" i="28"/>
  <c r="T123" i="28"/>
  <c r="R123" i="28"/>
  <c r="P123" i="28"/>
  <c r="N123" i="28"/>
  <c r="L123" i="28"/>
  <c r="J123" i="28"/>
  <c r="H123" i="28"/>
  <c r="F123" i="28"/>
  <c r="AC122" i="28"/>
  <c r="AB122" i="28"/>
  <c r="Z122" i="28"/>
  <c r="X122" i="28"/>
  <c r="V122" i="28"/>
  <c r="T122" i="28"/>
  <c r="R122" i="28"/>
  <c r="P122" i="28"/>
  <c r="N122" i="28"/>
  <c r="L122" i="28"/>
  <c r="J122" i="28"/>
  <c r="H122" i="28"/>
  <c r="F122" i="28"/>
  <c r="AC121" i="28"/>
  <c r="AB121" i="28"/>
  <c r="Z121" i="28"/>
  <c r="X121" i="28"/>
  <c r="V121" i="28"/>
  <c r="T121" i="28"/>
  <c r="R121" i="28"/>
  <c r="P121" i="28"/>
  <c r="N121" i="28"/>
  <c r="L121" i="28"/>
  <c r="J121" i="28"/>
  <c r="H121" i="28"/>
  <c r="F121" i="28"/>
  <c r="AC120" i="28"/>
  <c r="AB120" i="28"/>
  <c r="Z120" i="28"/>
  <c r="X120" i="28"/>
  <c r="V120" i="28"/>
  <c r="T120" i="28"/>
  <c r="R120" i="28"/>
  <c r="P120" i="28"/>
  <c r="N120" i="28"/>
  <c r="L120" i="28"/>
  <c r="J120" i="28"/>
  <c r="H120" i="28"/>
  <c r="F120" i="28"/>
  <c r="AC119" i="28"/>
  <c r="AB119" i="28"/>
  <c r="Z119" i="28"/>
  <c r="X119" i="28"/>
  <c r="V119" i="28"/>
  <c r="T119" i="28"/>
  <c r="R119" i="28"/>
  <c r="P119" i="28"/>
  <c r="N119" i="28"/>
  <c r="L119" i="28"/>
  <c r="J119" i="28"/>
  <c r="H119" i="28"/>
  <c r="F119" i="28"/>
  <c r="AC118" i="28"/>
  <c r="AB118" i="28"/>
  <c r="Z118" i="28"/>
  <c r="X118" i="28"/>
  <c r="V118" i="28"/>
  <c r="T118" i="28"/>
  <c r="R118" i="28"/>
  <c r="P118" i="28"/>
  <c r="N118" i="28"/>
  <c r="L118" i="28"/>
  <c r="J118" i="28"/>
  <c r="H118" i="28"/>
  <c r="F118" i="28"/>
  <c r="AC117" i="28"/>
  <c r="AB117" i="28"/>
  <c r="Z117" i="28"/>
  <c r="X117" i="28"/>
  <c r="V117" i="28"/>
  <c r="T117" i="28"/>
  <c r="R117" i="28"/>
  <c r="P117" i="28"/>
  <c r="N117" i="28"/>
  <c r="L117" i="28"/>
  <c r="J117" i="28"/>
  <c r="H117" i="28"/>
  <c r="F117" i="28"/>
  <c r="AC116" i="28"/>
  <c r="AB116" i="28"/>
  <c r="Z116" i="28"/>
  <c r="X116" i="28"/>
  <c r="V116" i="28"/>
  <c r="T116" i="28"/>
  <c r="R116" i="28"/>
  <c r="P116" i="28"/>
  <c r="N116" i="28"/>
  <c r="L116" i="28"/>
  <c r="J116" i="28"/>
  <c r="H116" i="28"/>
  <c r="F116" i="28"/>
  <c r="AC115" i="28"/>
  <c r="AB115" i="28"/>
  <c r="Z115" i="28"/>
  <c r="X115" i="28"/>
  <c r="V115" i="28"/>
  <c r="T115" i="28"/>
  <c r="R115" i="28"/>
  <c r="P115" i="28"/>
  <c r="N115" i="28"/>
  <c r="L115" i="28"/>
  <c r="J115" i="28"/>
  <c r="H115" i="28"/>
  <c r="F115" i="28"/>
  <c r="AA108" i="28"/>
  <c r="Y108" i="28"/>
  <c r="W108" i="28"/>
  <c r="U108" i="28"/>
  <c r="S108" i="28"/>
  <c r="Q108" i="28"/>
  <c r="O108" i="28"/>
  <c r="M108" i="28"/>
  <c r="K108" i="28"/>
  <c r="I108" i="28"/>
  <c r="G108" i="28"/>
  <c r="E108" i="28"/>
  <c r="D108" i="28"/>
  <c r="AC107" i="28"/>
  <c r="AB107" i="28"/>
  <c r="Z107" i="28"/>
  <c r="X107" i="28"/>
  <c r="V107" i="28"/>
  <c r="T107" i="28"/>
  <c r="R107" i="28"/>
  <c r="P107" i="28"/>
  <c r="N107" i="28"/>
  <c r="L107" i="28"/>
  <c r="J107" i="28"/>
  <c r="H107" i="28"/>
  <c r="F107" i="28"/>
  <c r="AC106" i="28"/>
  <c r="AB106" i="28"/>
  <c r="Z106" i="28"/>
  <c r="X106" i="28"/>
  <c r="V106" i="28"/>
  <c r="T106" i="28"/>
  <c r="R106" i="28"/>
  <c r="P106" i="28"/>
  <c r="N106" i="28"/>
  <c r="L106" i="28"/>
  <c r="J106" i="28"/>
  <c r="H106" i="28"/>
  <c r="F106" i="28"/>
  <c r="AC105" i="28"/>
  <c r="AB105" i="28"/>
  <c r="Z105" i="28"/>
  <c r="X105" i="28"/>
  <c r="V105" i="28"/>
  <c r="T105" i="28"/>
  <c r="R105" i="28"/>
  <c r="P105" i="28"/>
  <c r="N105" i="28"/>
  <c r="L105" i="28"/>
  <c r="J105" i="28"/>
  <c r="H105" i="28"/>
  <c r="F105" i="28"/>
  <c r="AC104" i="28"/>
  <c r="AB104" i="28"/>
  <c r="Z104" i="28"/>
  <c r="X104" i="28"/>
  <c r="V104" i="28"/>
  <c r="T104" i="28"/>
  <c r="R104" i="28"/>
  <c r="P104" i="28"/>
  <c r="N104" i="28"/>
  <c r="L104" i="28"/>
  <c r="J104" i="28"/>
  <c r="H104" i="28"/>
  <c r="F104" i="28"/>
  <c r="AC103" i="28"/>
  <c r="AB103" i="28"/>
  <c r="Z103" i="28"/>
  <c r="X103" i="28"/>
  <c r="V103" i="28"/>
  <c r="T103" i="28"/>
  <c r="R103" i="28"/>
  <c r="P103" i="28"/>
  <c r="N103" i="28"/>
  <c r="L103" i="28"/>
  <c r="J103" i="28"/>
  <c r="H103" i="28"/>
  <c r="F103" i="28"/>
  <c r="AC102" i="28"/>
  <c r="AB102" i="28"/>
  <c r="Z102" i="28"/>
  <c r="X102" i="28"/>
  <c r="V102" i="28"/>
  <c r="T102" i="28"/>
  <c r="R102" i="28"/>
  <c r="P102" i="28"/>
  <c r="N102" i="28"/>
  <c r="L102" i="28"/>
  <c r="J102" i="28"/>
  <c r="H102" i="28"/>
  <c r="F102" i="28"/>
  <c r="AC101" i="28"/>
  <c r="AB101" i="28"/>
  <c r="Z101" i="28"/>
  <c r="X101" i="28"/>
  <c r="V101" i="28"/>
  <c r="T101" i="28"/>
  <c r="R101" i="28"/>
  <c r="P101" i="28"/>
  <c r="N101" i="28"/>
  <c r="L101" i="28"/>
  <c r="J101" i="28"/>
  <c r="H101" i="28"/>
  <c r="F101" i="28"/>
  <c r="AC100" i="28"/>
  <c r="AB100" i="28"/>
  <c r="Z100" i="28"/>
  <c r="X100" i="28"/>
  <c r="V100" i="28"/>
  <c r="T100" i="28"/>
  <c r="R100" i="28"/>
  <c r="P100" i="28"/>
  <c r="N100" i="28"/>
  <c r="L100" i="28"/>
  <c r="J100" i="28"/>
  <c r="H100" i="28"/>
  <c r="F100" i="28"/>
  <c r="AC99" i="28"/>
  <c r="AB99" i="28"/>
  <c r="Z99" i="28"/>
  <c r="X99" i="28"/>
  <c r="V99" i="28"/>
  <c r="T99" i="28"/>
  <c r="R99" i="28"/>
  <c r="P99" i="28"/>
  <c r="N99" i="28"/>
  <c r="L99" i="28"/>
  <c r="J99" i="28"/>
  <c r="H99" i="28"/>
  <c r="F99" i="28"/>
  <c r="AC98" i="28"/>
  <c r="AB98" i="28"/>
  <c r="Z98" i="28"/>
  <c r="X98" i="28"/>
  <c r="V98" i="28"/>
  <c r="T98" i="28"/>
  <c r="R98" i="28"/>
  <c r="P98" i="28"/>
  <c r="N98" i="28"/>
  <c r="L98" i="28"/>
  <c r="J98" i="28"/>
  <c r="H98" i="28"/>
  <c r="F98" i="28"/>
  <c r="AC97" i="28"/>
  <c r="AB97" i="28"/>
  <c r="Z97" i="28"/>
  <c r="X97" i="28"/>
  <c r="V97" i="28"/>
  <c r="T97" i="28"/>
  <c r="R97" i="28"/>
  <c r="P97" i="28"/>
  <c r="N97" i="28"/>
  <c r="L97" i="28"/>
  <c r="J97" i="28"/>
  <c r="H97" i="28"/>
  <c r="F97" i="28"/>
  <c r="AC96" i="28"/>
  <c r="AB96" i="28"/>
  <c r="Z96" i="28"/>
  <c r="X96" i="28"/>
  <c r="V96" i="28"/>
  <c r="T96" i="28"/>
  <c r="R96" i="28"/>
  <c r="P96" i="28"/>
  <c r="N96" i="28"/>
  <c r="L96" i="28"/>
  <c r="J96" i="28"/>
  <c r="H96" i="28"/>
  <c r="F96" i="28"/>
  <c r="AC95" i="28"/>
  <c r="AB95" i="28"/>
  <c r="Z95" i="28"/>
  <c r="X95" i="28"/>
  <c r="V95" i="28"/>
  <c r="T95" i="28"/>
  <c r="R95" i="28"/>
  <c r="P95" i="28"/>
  <c r="N95" i="28"/>
  <c r="L95" i="28"/>
  <c r="J95" i="28"/>
  <c r="H95" i="28"/>
  <c r="F95" i="28"/>
  <c r="AC94" i="28"/>
  <c r="AB94" i="28"/>
  <c r="Z94" i="28"/>
  <c r="X94" i="28"/>
  <c r="V94" i="28"/>
  <c r="T94" i="28"/>
  <c r="R94" i="28"/>
  <c r="P94" i="28"/>
  <c r="N94" i="28"/>
  <c r="L94" i="28"/>
  <c r="J94" i="28"/>
  <c r="H94" i="28"/>
  <c r="F94" i="28"/>
  <c r="AC93" i="28"/>
  <c r="AB93" i="28"/>
  <c r="Z93" i="28"/>
  <c r="X93" i="28"/>
  <c r="V93" i="28"/>
  <c r="T93" i="28"/>
  <c r="R93" i="28"/>
  <c r="P93" i="28"/>
  <c r="N93" i="28"/>
  <c r="L93" i="28"/>
  <c r="J93" i="28"/>
  <c r="H93" i="28"/>
  <c r="F93" i="28"/>
  <c r="AC92" i="28"/>
  <c r="AB92" i="28"/>
  <c r="Z92" i="28"/>
  <c r="X92" i="28"/>
  <c r="V92" i="28"/>
  <c r="T92" i="28"/>
  <c r="R92" i="28"/>
  <c r="P92" i="28"/>
  <c r="N92" i="28"/>
  <c r="L92" i="28"/>
  <c r="J92" i="28"/>
  <c r="H92" i="28"/>
  <c r="F92" i="28"/>
  <c r="AC91" i="28"/>
  <c r="AB91" i="28"/>
  <c r="Z91" i="28"/>
  <c r="X91" i="28"/>
  <c r="V91" i="28"/>
  <c r="T91" i="28"/>
  <c r="R91" i="28"/>
  <c r="P91" i="28"/>
  <c r="N91" i="28"/>
  <c r="L91" i="28"/>
  <c r="J91" i="28"/>
  <c r="H91" i="28"/>
  <c r="F91" i="28"/>
  <c r="AC90" i="28"/>
  <c r="AB90" i="28"/>
  <c r="Z90" i="28"/>
  <c r="X90" i="28"/>
  <c r="V90" i="28"/>
  <c r="T90" i="28"/>
  <c r="R90" i="28"/>
  <c r="P90" i="28"/>
  <c r="N90" i="28"/>
  <c r="L90" i="28"/>
  <c r="J90" i="28"/>
  <c r="H90" i="28"/>
  <c r="F90" i="28"/>
  <c r="AC89" i="28"/>
  <c r="AB89" i="28"/>
  <c r="Z89" i="28"/>
  <c r="X89" i="28"/>
  <c r="V89" i="28"/>
  <c r="T89" i="28"/>
  <c r="R89" i="28"/>
  <c r="P89" i="28"/>
  <c r="N89" i="28"/>
  <c r="L89" i="28"/>
  <c r="J89" i="28"/>
  <c r="H89" i="28"/>
  <c r="F89" i="28"/>
  <c r="AC88" i="28"/>
  <c r="AB88" i="28"/>
  <c r="Z88" i="28"/>
  <c r="X88" i="28"/>
  <c r="V88" i="28"/>
  <c r="T88" i="28"/>
  <c r="R88" i="28"/>
  <c r="P88" i="28"/>
  <c r="N88" i="28"/>
  <c r="L88" i="28"/>
  <c r="J88" i="28"/>
  <c r="H88" i="28"/>
  <c r="F88" i="28"/>
  <c r="AA81" i="28"/>
  <c r="Y81" i="28"/>
  <c r="W81" i="28"/>
  <c r="U81" i="28"/>
  <c r="S81" i="28"/>
  <c r="Q81" i="28"/>
  <c r="O81" i="28"/>
  <c r="M81" i="28"/>
  <c r="K81" i="28"/>
  <c r="I81" i="28"/>
  <c r="G81" i="28"/>
  <c r="E81" i="28"/>
  <c r="D81" i="28"/>
  <c r="AC80" i="28"/>
  <c r="AB80" i="28"/>
  <c r="Z80" i="28"/>
  <c r="X80" i="28"/>
  <c r="V80" i="28"/>
  <c r="T80" i="28"/>
  <c r="R80" i="28"/>
  <c r="P80" i="28"/>
  <c r="N80" i="28"/>
  <c r="L80" i="28"/>
  <c r="J80" i="28"/>
  <c r="H80" i="28"/>
  <c r="F80" i="28"/>
  <c r="AC79" i="28"/>
  <c r="AB79" i="28"/>
  <c r="Z79" i="28"/>
  <c r="X79" i="28"/>
  <c r="V79" i="28"/>
  <c r="T79" i="28"/>
  <c r="R79" i="28"/>
  <c r="P79" i="28"/>
  <c r="N79" i="28"/>
  <c r="L79" i="28"/>
  <c r="J79" i="28"/>
  <c r="H79" i="28"/>
  <c r="F79" i="28"/>
  <c r="AC78" i="28"/>
  <c r="AB78" i="28"/>
  <c r="Z78" i="28"/>
  <c r="X78" i="28"/>
  <c r="V78" i="28"/>
  <c r="T78" i="28"/>
  <c r="R78" i="28"/>
  <c r="P78" i="28"/>
  <c r="N78" i="28"/>
  <c r="L78" i="28"/>
  <c r="J78" i="28"/>
  <c r="H78" i="28"/>
  <c r="F78" i="28"/>
  <c r="AC77" i="28"/>
  <c r="AB77" i="28"/>
  <c r="Z77" i="28"/>
  <c r="X77" i="28"/>
  <c r="V77" i="28"/>
  <c r="T77" i="28"/>
  <c r="R77" i="28"/>
  <c r="P77" i="28"/>
  <c r="N77" i="28"/>
  <c r="L77" i="28"/>
  <c r="J77" i="28"/>
  <c r="H77" i="28"/>
  <c r="F77" i="28"/>
  <c r="AC76" i="28"/>
  <c r="AB76" i="28"/>
  <c r="Z76" i="28"/>
  <c r="X76" i="28"/>
  <c r="V76" i="28"/>
  <c r="T76" i="28"/>
  <c r="R76" i="28"/>
  <c r="P76" i="28"/>
  <c r="N76" i="28"/>
  <c r="L76" i="28"/>
  <c r="J76" i="28"/>
  <c r="H76" i="28"/>
  <c r="F76" i="28"/>
  <c r="AC75" i="28"/>
  <c r="AB75" i="28"/>
  <c r="Z75" i="28"/>
  <c r="X75" i="28"/>
  <c r="V75" i="28"/>
  <c r="T75" i="28"/>
  <c r="R75" i="28"/>
  <c r="P75" i="28"/>
  <c r="N75" i="28"/>
  <c r="L75" i="28"/>
  <c r="J75" i="28"/>
  <c r="H75" i="28"/>
  <c r="F75" i="28"/>
  <c r="AC74" i="28"/>
  <c r="AB74" i="28"/>
  <c r="Z74" i="28"/>
  <c r="X74" i="28"/>
  <c r="V74" i="28"/>
  <c r="T74" i="28"/>
  <c r="R74" i="28"/>
  <c r="P74" i="28"/>
  <c r="N74" i="28"/>
  <c r="L74" i="28"/>
  <c r="J74" i="28"/>
  <c r="H74" i="28"/>
  <c r="F74" i="28"/>
  <c r="AC73" i="28"/>
  <c r="AB73" i="28"/>
  <c r="Z73" i="28"/>
  <c r="X73" i="28"/>
  <c r="V73" i="28"/>
  <c r="T73" i="28"/>
  <c r="R73" i="28"/>
  <c r="P73" i="28"/>
  <c r="N73" i="28"/>
  <c r="L73" i="28"/>
  <c r="J73" i="28"/>
  <c r="H73" i="28"/>
  <c r="F73" i="28"/>
  <c r="AC72" i="28"/>
  <c r="AB72" i="28"/>
  <c r="Z72" i="28"/>
  <c r="X72" i="28"/>
  <c r="V72" i="28"/>
  <c r="T72" i="28"/>
  <c r="R72" i="28"/>
  <c r="P72" i="28"/>
  <c r="N72" i="28"/>
  <c r="L72" i="28"/>
  <c r="J72" i="28"/>
  <c r="H72" i="28"/>
  <c r="F72" i="28"/>
  <c r="AC71" i="28"/>
  <c r="AB71" i="28"/>
  <c r="Z71" i="28"/>
  <c r="X71" i="28"/>
  <c r="V71" i="28"/>
  <c r="T71" i="28"/>
  <c r="R71" i="28"/>
  <c r="P71" i="28"/>
  <c r="N71" i="28"/>
  <c r="L71" i="28"/>
  <c r="J71" i="28"/>
  <c r="H71" i="28"/>
  <c r="F71" i="28"/>
  <c r="AC70" i="28"/>
  <c r="AB70" i="28"/>
  <c r="Z70" i="28"/>
  <c r="X70" i="28"/>
  <c r="V70" i="28"/>
  <c r="T70" i="28"/>
  <c r="R70" i="28"/>
  <c r="P70" i="28"/>
  <c r="N70" i="28"/>
  <c r="L70" i="28"/>
  <c r="J70" i="28"/>
  <c r="H70" i="28"/>
  <c r="F70" i="28"/>
  <c r="AC69" i="28"/>
  <c r="AB69" i="28"/>
  <c r="Z69" i="28"/>
  <c r="X69" i="28"/>
  <c r="V69" i="28"/>
  <c r="T69" i="28"/>
  <c r="R69" i="28"/>
  <c r="P69" i="28"/>
  <c r="N69" i="28"/>
  <c r="L69" i="28"/>
  <c r="J69" i="28"/>
  <c r="H69" i="28"/>
  <c r="F69" i="28"/>
  <c r="AC68" i="28"/>
  <c r="AB68" i="28"/>
  <c r="Z68" i="28"/>
  <c r="X68" i="28"/>
  <c r="V68" i="28"/>
  <c r="T68" i="28"/>
  <c r="R68" i="28"/>
  <c r="P68" i="28"/>
  <c r="N68" i="28"/>
  <c r="L68" i="28"/>
  <c r="J68" i="28"/>
  <c r="H68" i="28"/>
  <c r="F68" i="28"/>
  <c r="AC67" i="28"/>
  <c r="AB67" i="28"/>
  <c r="Z67" i="28"/>
  <c r="X67" i="28"/>
  <c r="V67" i="28"/>
  <c r="T67" i="28"/>
  <c r="R67" i="28"/>
  <c r="P67" i="28"/>
  <c r="N67" i="28"/>
  <c r="L67" i="28"/>
  <c r="J67" i="28"/>
  <c r="H67" i="28"/>
  <c r="F67" i="28"/>
  <c r="AC66" i="28"/>
  <c r="AB66" i="28"/>
  <c r="Z66" i="28"/>
  <c r="X66" i="28"/>
  <c r="V66" i="28"/>
  <c r="T66" i="28"/>
  <c r="R66" i="28"/>
  <c r="P66" i="28"/>
  <c r="N66" i="28"/>
  <c r="L66" i="28"/>
  <c r="J66" i="28"/>
  <c r="H66" i="28"/>
  <c r="F66" i="28"/>
  <c r="AC65" i="28"/>
  <c r="AB65" i="28"/>
  <c r="Z65" i="28"/>
  <c r="X65" i="28"/>
  <c r="V65" i="28"/>
  <c r="T65" i="28"/>
  <c r="R65" i="28"/>
  <c r="P65" i="28"/>
  <c r="N65" i="28"/>
  <c r="L65" i="28"/>
  <c r="J65" i="28"/>
  <c r="H65" i="28"/>
  <c r="F65" i="28"/>
  <c r="AC64" i="28"/>
  <c r="AB64" i="28"/>
  <c r="Z64" i="28"/>
  <c r="X64" i="28"/>
  <c r="V64" i="28"/>
  <c r="T64" i="28"/>
  <c r="R64" i="28"/>
  <c r="P64" i="28"/>
  <c r="N64" i="28"/>
  <c r="L64" i="28"/>
  <c r="J64" i="28"/>
  <c r="H64" i="28"/>
  <c r="F64" i="28"/>
  <c r="AC63" i="28"/>
  <c r="AB63" i="28"/>
  <c r="Z63" i="28"/>
  <c r="X63" i="28"/>
  <c r="V63" i="28"/>
  <c r="T63" i="28"/>
  <c r="R63" i="28"/>
  <c r="P63" i="28"/>
  <c r="N63" i="28"/>
  <c r="L63" i="28"/>
  <c r="J63" i="28"/>
  <c r="H63" i="28"/>
  <c r="F63" i="28"/>
  <c r="AC62" i="28"/>
  <c r="AB62" i="28"/>
  <c r="Z62" i="28"/>
  <c r="X62" i="28"/>
  <c r="V62" i="28"/>
  <c r="T62" i="28"/>
  <c r="R62" i="28"/>
  <c r="P62" i="28"/>
  <c r="N62" i="28"/>
  <c r="L62" i="28"/>
  <c r="J62" i="28"/>
  <c r="H62" i="28"/>
  <c r="F62" i="28"/>
  <c r="AC61" i="28"/>
  <c r="AB61" i="28"/>
  <c r="Z61" i="28"/>
  <c r="X61" i="28"/>
  <c r="V61" i="28"/>
  <c r="T61" i="28"/>
  <c r="R61" i="28"/>
  <c r="P61" i="28"/>
  <c r="N61" i="28"/>
  <c r="L61" i="28"/>
  <c r="J61" i="28"/>
  <c r="H61" i="28"/>
  <c r="F61" i="28"/>
  <c r="AA54" i="28"/>
  <c r="Y54" i="28"/>
  <c r="W54" i="28"/>
  <c r="U54" i="28"/>
  <c r="S54" i="28"/>
  <c r="Q54" i="28"/>
  <c r="O54" i="28"/>
  <c r="M54" i="28"/>
  <c r="K54" i="28"/>
  <c r="I54" i="28"/>
  <c r="G54" i="28"/>
  <c r="E54" i="28"/>
  <c r="D54" i="28"/>
  <c r="AC53" i="28"/>
  <c r="AB53" i="28"/>
  <c r="Z53" i="28"/>
  <c r="X53" i="28"/>
  <c r="V53" i="28"/>
  <c r="T53" i="28"/>
  <c r="R53" i="28"/>
  <c r="P53" i="28"/>
  <c r="N53" i="28"/>
  <c r="L53" i="28"/>
  <c r="J53" i="28"/>
  <c r="H53" i="28"/>
  <c r="F53" i="28"/>
  <c r="AC52" i="28"/>
  <c r="AB52" i="28"/>
  <c r="Z52" i="28"/>
  <c r="X52" i="28"/>
  <c r="V52" i="28"/>
  <c r="T52" i="28"/>
  <c r="R52" i="28"/>
  <c r="P52" i="28"/>
  <c r="N52" i="28"/>
  <c r="L52" i="28"/>
  <c r="J52" i="28"/>
  <c r="H52" i="28"/>
  <c r="F52" i="28"/>
  <c r="AC51" i="28"/>
  <c r="AB51" i="28"/>
  <c r="Z51" i="28"/>
  <c r="X51" i="28"/>
  <c r="V51" i="28"/>
  <c r="T51" i="28"/>
  <c r="R51" i="28"/>
  <c r="P51" i="28"/>
  <c r="N51" i="28"/>
  <c r="L51" i="28"/>
  <c r="J51" i="28"/>
  <c r="H51" i="28"/>
  <c r="F51" i="28"/>
  <c r="AC50" i="28"/>
  <c r="AB50" i="28"/>
  <c r="Z50" i="28"/>
  <c r="X50" i="28"/>
  <c r="V50" i="28"/>
  <c r="T50" i="28"/>
  <c r="R50" i="28"/>
  <c r="P50" i="28"/>
  <c r="N50" i="28"/>
  <c r="L50" i="28"/>
  <c r="J50" i="28"/>
  <c r="H50" i="28"/>
  <c r="F50" i="28"/>
  <c r="AC49" i="28"/>
  <c r="AB49" i="28"/>
  <c r="Z49" i="28"/>
  <c r="X49" i="28"/>
  <c r="V49" i="28"/>
  <c r="T49" i="28"/>
  <c r="R49" i="28"/>
  <c r="P49" i="28"/>
  <c r="N49" i="28"/>
  <c r="L49" i="28"/>
  <c r="J49" i="28"/>
  <c r="H49" i="28"/>
  <c r="F49" i="28"/>
  <c r="AC48" i="28"/>
  <c r="AB48" i="28"/>
  <c r="Z48" i="28"/>
  <c r="X48" i="28"/>
  <c r="V48" i="28"/>
  <c r="T48" i="28"/>
  <c r="R48" i="28"/>
  <c r="P48" i="28"/>
  <c r="N48" i="28"/>
  <c r="L48" i="28"/>
  <c r="J48" i="28"/>
  <c r="H48" i="28"/>
  <c r="F48" i="28"/>
  <c r="AC47" i="28"/>
  <c r="AB47" i="28"/>
  <c r="Z47" i="28"/>
  <c r="X47" i="28"/>
  <c r="V47" i="28"/>
  <c r="T47" i="28"/>
  <c r="R47" i="28"/>
  <c r="P47" i="28"/>
  <c r="N47" i="28"/>
  <c r="L47" i="28"/>
  <c r="J47" i="28"/>
  <c r="H47" i="28"/>
  <c r="F47" i="28"/>
  <c r="AC46" i="28"/>
  <c r="AB46" i="28"/>
  <c r="Z46" i="28"/>
  <c r="X46" i="28"/>
  <c r="V46" i="28"/>
  <c r="T46" i="28"/>
  <c r="R46" i="28"/>
  <c r="P46" i="28"/>
  <c r="N46" i="28"/>
  <c r="L46" i="28"/>
  <c r="J46" i="28"/>
  <c r="H46" i="28"/>
  <c r="F46" i="28"/>
  <c r="AC45" i="28"/>
  <c r="AB45" i="28"/>
  <c r="Z45" i="28"/>
  <c r="X45" i="28"/>
  <c r="V45" i="28"/>
  <c r="T45" i="28"/>
  <c r="R45" i="28"/>
  <c r="P45" i="28"/>
  <c r="N45" i="28"/>
  <c r="L45" i="28"/>
  <c r="J45" i="28"/>
  <c r="H45" i="28"/>
  <c r="F45" i="28"/>
  <c r="AC44" i="28"/>
  <c r="AB44" i="28"/>
  <c r="Z44" i="28"/>
  <c r="X44" i="28"/>
  <c r="V44" i="28"/>
  <c r="T44" i="28"/>
  <c r="R44" i="28"/>
  <c r="P44" i="28"/>
  <c r="N44" i="28"/>
  <c r="L44" i="28"/>
  <c r="J44" i="28"/>
  <c r="H44" i="28"/>
  <c r="F44" i="28"/>
  <c r="AC43" i="28"/>
  <c r="AB43" i="28"/>
  <c r="Z43" i="28"/>
  <c r="X43" i="28"/>
  <c r="V43" i="28"/>
  <c r="T43" i="28"/>
  <c r="R43" i="28"/>
  <c r="P43" i="28"/>
  <c r="N43" i="28"/>
  <c r="L43" i="28"/>
  <c r="J43" i="28"/>
  <c r="H43" i="28"/>
  <c r="F43" i="28"/>
  <c r="AC42" i="28"/>
  <c r="AB42" i="28"/>
  <c r="Z42" i="28"/>
  <c r="X42" i="28"/>
  <c r="V42" i="28"/>
  <c r="T42" i="28"/>
  <c r="R42" i="28"/>
  <c r="P42" i="28"/>
  <c r="N42" i="28"/>
  <c r="L42" i="28"/>
  <c r="J42" i="28"/>
  <c r="H42" i="28"/>
  <c r="F42" i="28"/>
  <c r="AC41" i="28"/>
  <c r="AB41" i="28"/>
  <c r="Z41" i="28"/>
  <c r="X41" i="28"/>
  <c r="V41" i="28"/>
  <c r="T41" i="28"/>
  <c r="R41" i="28"/>
  <c r="P41" i="28"/>
  <c r="N41" i="28"/>
  <c r="L41" i="28"/>
  <c r="J41" i="28"/>
  <c r="H41" i="28"/>
  <c r="F41" i="28"/>
  <c r="AC40" i="28"/>
  <c r="AB40" i="28"/>
  <c r="Z40" i="28"/>
  <c r="X40" i="28"/>
  <c r="V40" i="28"/>
  <c r="T40" i="28"/>
  <c r="R40" i="28"/>
  <c r="P40" i="28"/>
  <c r="N40" i="28"/>
  <c r="L40" i="28"/>
  <c r="J40" i="28"/>
  <c r="H40" i="28"/>
  <c r="F40" i="28"/>
  <c r="AC39" i="28"/>
  <c r="AB39" i="28"/>
  <c r="Z39" i="28"/>
  <c r="X39" i="28"/>
  <c r="V39" i="28"/>
  <c r="T39" i="28"/>
  <c r="R39" i="28"/>
  <c r="P39" i="28"/>
  <c r="N39" i="28"/>
  <c r="L39" i="28"/>
  <c r="J39" i="28"/>
  <c r="H39" i="28"/>
  <c r="F39" i="28"/>
  <c r="AC38" i="28"/>
  <c r="AB38" i="28"/>
  <c r="Z38" i="28"/>
  <c r="X38" i="28"/>
  <c r="V38" i="28"/>
  <c r="T38" i="28"/>
  <c r="R38" i="28"/>
  <c r="P38" i="28"/>
  <c r="N38" i="28"/>
  <c r="L38" i="28"/>
  <c r="J38" i="28"/>
  <c r="H38" i="28"/>
  <c r="F38" i="28"/>
  <c r="AC37" i="28"/>
  <c r="AB37" i="28"/>
  <c r="Z37" i="28"/>
  <c r="X37" i="28"/>
  <c r="V37" i="28"/>
  <c r="T37" i="28"/>
  <c r="R37" i="28"/>
  <c r="P37" i="28"/>
  <c r="N37" i="28"/>
  <c r="L37" i="28"/>
  <c r="J37" i="28"/>
  <c r="H37" i="28"/>
  <c r="F37" i="28"/>
  <c r="AC36" i="28"/>
  <c r="AB36" i="28"/>
  <c r="Z36" i="28"/>
  <c r="X36" i="28"/>
  <c r="V36" i="28"/>
  <c r="T36" i="28"/>
  <c r="R36" i="28"/>
  <c r="P36" i="28"/>
  <c r="N36" i="28"/>
  <c r="L36" i="28"/>
  <c r="J36" i="28"/>
  <c r="H36" i="28"/>
  <c r="F36" i="28"/>
  <c r="AC35" i="28"/>
  <c r="AB35" i="28"/>
  <c r="Z35" i="28"/>
  <c r="X35" i="28"/>
  <c r="V35" i="28"/>
  <c r="T35" i="28"/>
  <c r="R35" i="28"/>
  <c r="P35" i="28"/>
  <c r="N35" i="28"/>
  <c r="L35" i="28"/>
  <c r="J35" i="28"/>
  <c r="H35" i="28"/>
  <c r="F35" i="28"/>
  <c r="AC34" i="28"/>
  <c r="AB34" i="28"/>
  <c r="Z34" i="28"/>
  <c r="X34" i="28"/>
  <c r="V34" i="28"/>
  <c r="T34" i="28"/>
  <c r="R34" i="28"/>
  <c r="P34" i="28"/>
  <c r="N34" i="28"/>
  <c r="L34" i="28"/>
  <c r="J34" i="28"/>
  <c r="H34" i="28"/>
  <c r="F34" i="28"/>
  <c r="G22" i="19" l="1"/>
  <c r="F22" i="19"/>
  <c r="E33" i="19"/>
  <c r="D33" i="19"/>
  <c r="G31" i="19"/>
  <c r="G33" i="19" s="1"/>
  <c r="G45" i="19"/>
  <c r="E22" i="19"/>
  <c r="G19" i="19"/>
  <c r="E6" i="19"/>
  <c r="E6" i="20" s="1"/>
  <c r="D22" i="19"/>
  <c r="F19" i="19"/>
  <c r="D6" i="19"/>
  <c r="D6" i="20" s="1"/>
  <c r="E19" i="19"/>
  <c r="D19" i="19"/>
  <c r="I385" i="24"/>
  <c r="J385" i="24" s="1"/>
  <c r="I388" i="24"/>
  <c r="J388" i="24" s="1"/>
  <c r="I404" i="24"/>
  <c r="J404" i="24" s="1"/>
  <c r="J408" i="24"/>
  <c r="J412" i="24"/>
  <c r="G435" i="24"/>
  <c r="J392" i="24"/>
  <c r="I396" i="24"/>
  <c r="J396" i="24" s="1"/>
  <c r="J400" i="24"/>
  <c r="J416" i="24"/>
  <c r="I387" i="24"/>
  <c r="I391" i="24"/>
  <c r="J391" i="24" s="1"/>
  <c r="I395" i="24"/>
  <c r="J395" i="24" s="1"/>
  <c r="I399" i="24"/>
  <c r="J399" i="24" s="1"/>
  <c r="I403" i="24"/>
  <c r="J403" i="24" s="1"/>
  <c r="I407" i="24"/>
  <c r="J407" i="24" s="1"/>
  <c r="I411" i="24"/>
  <c r="J411" i="24" s="1"/>
  <c r="I415" i="24"/>
  <c r="J415" i="24" s="1"/>
  <c r="I419" i="24"/>
  <c r="J419" i="24" s="1"/>
  <c r="I423" i="24"/>
  <c r="J423" i="24" s="1"/>
  <c r="I427" i="24"/>
  <c r="J427" i="24" s="1"/>
  <c r="I431" i="24"/>
  <c r="J431" i="24" s="1"/>
  <c r="I398" i="24"/>
  <c r="J398" i="24" s="1"/>
  <c r="I402" i="24"/>
  <c r="J402" i="24" s="1"/>
  <c r="I406" i="24"/>
  <c r="J406" i="24" s="1"/>
  <c r="I410" i="24"/>
  <c r="J410" i="24" s="1"/>
  <c r="I414" i="24"/>
  <c r="J414" i="24" s="1"/>
  <c r="I418" i="24"/>
  <c r="J418" i="24" s="1"/>
  <c r="I422" i="24"/>
  <c r="J422" i="24" s="1"/>
  <c r="I426" i="24"/>
  <c r="J426" i="24" s="1"/>
  <c r="I430" i="24"/>
  <c r="J430" i="24" s="1"/>
  <c r="I434" i="24"/>
  <c r="J434" i="24" s="1"/>
  <c r="F54" i="28"/>
  <c r="N54" i="28"/>
  <c r="V54" i="28"/>
  <c r="AC54" i="28"/>
  <c r="D142" i="28" s="1"/>
  <c r="AD37" i="28"/>
  <c r="AD38" i="28"/>
  <c r="AD41" i="28"/>
  <c r="AD42" i="28"/>
  <c r="AD45" i="28"/>
  <c r="AD46" i="28"/>
  <c r="AD49" i="28"/>
  <c r="AD50" i="28"/>
  <c r="AD53" i="28"/>
  <c r="L81" i="28"/>
  <c r="T81" i="28"/>
  <c r="AB81" i="28"/>
  <c r="J108" i="28"/>
  <c r="R108" i="28"/>
  <c r="Z108" i="28"/>
  <c r="AD89" i="28"/>
  <c r="AD90" i="28"/>
  <c r="AD93" i="28"/>
  <c r="AD94" i="28"/>
  <c r="AD97" i="28"/>
  <c r="AD98" i="28"/>
  <c r="AD101" i="28"/>
  <c r="AD102" i="28"/>
  <c r="AD105" i="28"/>
  <c r="AD106" i="28"/>
  <c r="H135" i="28"/>
  <c r="P135" i="28"/>
  <c r="X135" i="28"/>
  <c r="F81" i="28"/>
  <c r="N81" i="28"/>
  <c r="V81" i="28"/>
  <c r="AC81" i="28"/>
  <c r="D143" i="28" s="1"/>
  <c r="AD64" i="28"/>
  <c r="AD65" i="28"/>
  <c r="AD68" i="28"/>
  <c r="AD69" i="28"/>
  <c r="AD72" i="28"/>
  <c r="AD73" i="28"/>
  <c r="AD76" i="28"/>
  <c r="AD77" i="28"/>
  <c r="AD80" i="28"/>
  <c r="L108" i="28"/>
  <c r="T108" i="28"/>
  <c r="AB108" i="28"/>
  <c r="J135" i="28"/>
  <c r="R135" i="28"/>
  <c r="Z135" i="28"/>
  <c r="AD116" i="28"/>
  <c r="AD117" i="28"/>
  <c r="AD120" i="28"/>
  <c r="AD121" i="28"/>
  <c r="AD124" i="28"/>
  <c r="AD125" i="28"/>
  <c r="AD128" i="28"/>
  <c r="AD129" i="28"/>
  <c r="AD132" i="28"/>
  <c r="AD133" i="28"/>
  <c r="J54" i="28"/>
  <c r="R54" i="28"/>
  <c r="Z54" i="28"/>
  <c r="AD35" i="28"/>
  <c r="P54" i="28"/>
  <c r="X54" i="28"/>
  <c r="AD36" i="28"/>
  <c r="AD39" i="28"/>
  <c r="AD40" i="28"/>
  <c r="AD43" i="28"/>
  <c r="AD44" i="28"/>
  <c r="AD47" i="28"/>
  <c r="AD48" i="28"/>
  <c r="AD51" i="28"/>
  <c r="AD52" i="28"/>
  <c r="H81" i="28"/>
  <c r="P81" i="28"/>
  <c r="X81" i="28"/>
  <c r="F108" i="28"/>
  <c r="N108" i="28"/>
  <c r="V108" i="28"/>
  <c r="AC108" i="28"/>
  <c r="D144" i="28" s="1"/>
  <c r="AD91" i="28"/>
  <c r="AD92" i="28"/>
  <c r="AD95" i="28"/>
  <c r="AD96" i="28"/>
  <c r="AD99" i="28"/>
  <c r="AD100" i="28"/>
  <c r="AD103" i="28"/>
  <c r="AD104" i="28"/>
  <c r="AD107" i="28"/>
  <c r="L135" i="28"/>
  <c r="T135" i="28"/>
  <c r="AB135" i="28"/>
  <c r="L54" i="28"/>
  <c r="T54" i="28"/>
  <c r="AB54" i="28"/>
  <c r="J81" i="28"/>
  <c r="R81" i="28"/>
  <c r="Z81" i="28"/>
  <c r="AD62" i="28"/>
  <c r="AD63" i="28"/>
  <c r="AD66" i="28"/>
  <c r="AD67" i="28"/>
  <c r="AD70" i="28"/>
  <c r="AD71" i="28"/>
  <c r="AD74" i="28"/>
  <c r="AD75" i="28"/>
  <c r="AD78" i="28"/>
  <c r="AD79" i="28"/>
  <c r="H108" i="28"/>
  <c r="P108" i="28"/>
  <c r="X108" i="28"/>
  <c r="F135" i="28"/>
  <c r="N135" i="28"/>
  <c r="V135" i="28"/>
  <c r="AC135" i="28"/>
  <c r="D145" i="28" s="1"/>
  <c r="AD118" i="28"/>
  <c r="AD119" i="28"/>
  <c r="AD122" i="28"/>
  <c r="AD123" i="28"/>
  <c r="AD126" i="28"/>
  <c r="AD127" i="28"/>
  <c r="AD130" i="28"/>
  <c r="AD131" i="28"/>
  <c r="AD134" i="28"/>
  <c r="AD115" i="28"/>
  <c r="AD88" i="28"/>
  <c r="AD61" i="28"/>
  <c r="H54" i="28"/>
  <c r="AD34" i="28"/>
  <c r="I435" i="24" l="1"/>
  <c r="J387" i="24"/>
  <c r="J435" i="24" s="1"/>
  <c r="C12" i="22" s="1"/>
  <c r="AD54" i="28"/>
  <c r="E142" i="28" s="1"/>
  <c r="K35" i="21" s="1"/>
  <c r="K34" i="21" s="1"/>
  <c r="AD135" i="28"/>
  <c r="E145" i="28" s="1"/>
  <c r="N35" i="21" s="1"/>
  <c r="N34" i="21" s="1"/>
  <c r="AD81" i="28"/>
  <c r="E143" i="28" s="1"/>
  <c r="L35" i="21" s="1"/>
  <c r="L34" i="21" s="1"/>
  <c r="AD108" i="28"/>
  <c r="E144" i="28" s="1"/>
  <c r="M35" i="21" s="1"/>
  <c r="M34" i="21" s="1"/>
  <c r="G15" i="19" l="1"/>
  <c r="D15" i="19"/>
  <c r="E15" i="19"/>
  <c r="F15" i="19"/>
  <c r="F36" i="19" l="1"/>
  <c r="D36" i="19"/>
  <c r="G36" i="19"/>
  <c r="E36" i="19"/>
  <c r="B21" i="19" l="1"/>
  <c r="B46" i="19" s="1"/>
  <c r="B20" i="19"/>
  <c r="B45" i="19" s="1"/>
  <c r="B18" i="19"/>
  <c r="B44" i="19" s="1"/>
  <c r="B17" i="19"/>
  <c r="B43" i="19" s="1"/>
  <c r="B15" i="19"/>
  <c r="B36" i="19" s="1"/>
  <c r="B14" i="19"/>
  <c r="B41" i="19" s="1"/>
  <c r="B13" i="19"/>
  <c r="B39" i="19" s="1"/>
  <c r="B12" i="19"/>
  <c r="B38" i="19" s="1"/>
  <c r="B11" i="19"/>
  <c r="B37" i="19" s="1"/>
  <c r="B10" i="19"/>
  <c r="B34" i="19" s="1"/>
  <c r="B8" i="19"/>
  <c r="B32" i="19" s="1"/>
  <c r="B7" i="19"/>
  <c r="B31" i="19" s="1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7" i="27"/>
  <c r="G7" i="27" s="1"/>
  <c r="F6" i="27"/>
  <c r="G6" i="27" s="1"/>
  <c r="F8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41" i="27"/>
  <c r="D27" i="28"/>
  <c r="AC8" i="28"/>
  <c r="AC9" i="28"/>
  <c r="AC10" i="28"/>
  <c r="AC11" i="28"/>
  <c r="AC12" i="28"/>
  <c r="AC13" i="28"/>
  <c r="AC14" i="28"/>
  <c r="AC15" i="28"/>
  <c r="AC16" i="28"/>
  <c r="AC17" i="28"/>
  <c r="AC18" i="28"/>
  <c r="AC19" i="28"/>
  <c r="AC20" i="28"/>
  <c r="AC21" i="28"/>
  <c r="AC22" i="28"/>
  <c r="AC23" i="28"/>
  <c r="AC24" i="28"/>
  <c r="AC25" i="28"/>
  <c r="AC26" i="28"/>
  <c r="AC7" i="28"/>
  <c r="AA27" i="28"/>
  <c r="Y27" i="28"/>
  <c r="W27" i="28"/>
  <c r="U27" i="28"/>
  <c r="S27" i="28"/>
  <c r="Q27" i="28"/>
  <c r="O27" i="28"/>
  <c r="M27" i="28"/>
  <c r="K27" i="28"/>
  <c r="I27" i="28"/>
  <c r="G27" i="28"/>
  <c r="E27" i="28"/>
  <c r="AB26" i="28"/>
  <c r="AB25" i="28"/>
  <c r="AB24" i="28"/>
  <c r="AB23" i="28"/>
  <c r="AB22" i="28"/>
  <c r="AB21" i="28"/>
  <c r="AB20" i="28"/>
  <c r="AB19" i="28"/>
  <c r="AB18" i="28"/>
  <c r="AB17" i="28"/>
  <c r="AB16" i="28"/>
  <c r="AB15" i="28"/>
  <c r="AB14" i="28"/>
  <c r="AB13" i="28"/>
  <c r="AB12" i="28"/>
  <c r="AB11" i="28"/>
  <c r="AB10" i="28"/>
  <c r="AB9" i="28"/>
  <c r="AB8" i="28"/>
  <c r="AB7" i="28"/>
  <c r="Z26" i="28"/>
  <c r="Z25" i="28"/>
  <c r="Z24" i="28"/>
  <c r="Z23" i="28"/>
  <c r="Z22" i="28"/>
  <c r="Z21" i="28"/>
  <c r="Z20" i="28"/>
  <c r="Z19" i="28"/>
  <c r="Z18" i="28"/>
  <c r="Z17" i="28"/>
  <c r="Z16" i="28"/>
  <c r="Z15" i="28"/>
  <c r="Z14" i="28"/>
  <c r="Z13" i="28"/>
  <c r="Z12" i="28"/>
  <c r="Z11" i="28"/>
  <c r="Z10" i="28"/>
  <c r="Z9" i="28"/>
  <c r="Z8" i="28"/>
  <c r="Z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V26" i="28"/>
  <c r="V25" i="28"/>
  <c r="V24" i="28"/>
  <c r="V23" i="28"/>
  <c r="V22" i="28"/>
  <c r="V21" i="28"/>
  <c r="V20" i="28"/>
  <c r="V19" i="28"/>
  <c r="V18" i="28"/>
  <c r="V17" i="28"/>
  <c r="V16" i="28"/>
  <c r="V15" i="28"/>
  <c r="V14" i="28"/>
  <c r="V13" i="28"/>
  <c r="V12" i="28"/>
  <c r="V11" i="28"/>
  <c r="V10" i="28"/>
  <c r="V9" i="28"/>
  <c r="V8" i="28"/>
  <c r="V7" i="28"/>
  <c r="T26" i="28"/>
  <c r="T25" i="28"/>
  <c r="T24" i="28"/>
  <c r="T23" i="28"/>
  <c r="T22" i="28"/>
  <c r="T21" i="28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R26" i="28"/>
  <c r="R25" i="28"/>
  <c r="R24" i="28"/>
  <c r="R23" i="28"/>
  <c r="R22" i="28"/>
  <c r="R21" i="28"/>
  <c r="R20" i="28"/>
  <c r="R19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P26" i="28"/>
  <c r="P25" i="28"/>
  <c r="P24" i="28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P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L26" i="28"/>
  <c r="L25" i="28"/>
  <c r="L24" i="28"/>
  <c r="L23" i="28"/>
  <c r="L22" i="28"/>
  <c r="L21" i="28"/>
  <c r="L20" i="28"/>
  <c r="L19" i="28"/>
  <c r="L18" i="28"/>
  <c r="L17" i="28"/>
  <c r="L16" i="28"/>
  <c r="L15" i="28"/>
  <c r="L14" i="28"/>
  <c r="L13" i="28"/>
  <c r="L12" i="28"/>
  <c r="L11" i="28"/>
  <c r="L10" i="28"/>
  <c r="L9" i="28"/>
  <c r="L8" i="28"/>
  <c r="L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F26" i="28"/>
  <c r="F25" i="28"/>
  <c r="AD25" i="28" s="1"/>
  <c r="F24" i="28"/>
  <c r="AD24" i="28" s="1"/>
  <c r="F23" i="28"/>
  <c r="AD23" i="28" s="1"/>
  <c r="F22" i="28"/>
  <c r="AD22" i="28" s="1"/>
  <c r="F21" i="28"/>
  <c r="AD21" i="28" s="1"/>
  <c r="F20" i="28"/>
  <c r="AD20" i="28" s="1"/>
  <c r="F19" i="28"/>
  <c r="F18" i="28"/>
  <c r="F17" i="28"/>
  <c r="AD17" i="28" s="1"/>
  <c r="F16" i="28"/>
  <c r="AD16" i="28" s="1"/>
  <c r="F15" i="28"/>
  <c r="AD15" i="28" s="1"/>
  <c r="F14" i="28"/>
  <c r="AD14" i="28" s="1"/>
  <c r="F13" i="28"/>
  <c r="F12" i="28"/>
  <c r="AD12" i="28" s="1"/>
  <c r="F11" i="28"/>
  <c r="F10" i="28"/>
  <c r="F9" i="28"/>
  <c r="AD9" i="28" s="1"/>
  <c r="F8" i="28"/>
  <c r="F7" i="28"/>
  <c r="AD7" i="28" s="1"/>
  <c r="D56" i="27"/>
  <c r="E56" i="27"/>
  <c r="M37" i="27" l="1"/>
  <c r="K37" i="27"/>
  <c r="L37" i="27"/>
  <c r="J37" i="27"/>
  <c r="I37" i="27"/>
  <c r="K54" i="27"/>
  <c r="J54" i="27"/>
  <c r="I54" i="27"/>
  <c r="L54" i="27"/>
  <c r="M54" i="27"/>
  <c r="J22" i="27"/>
  <c r="M22" i="27"/>
  <c r="I22" i="27"/>
  <c r="L22" i="27"/>
  <c r="K22" i="27"/>
  <c r="L41" i="27"/>
  <c r="J41" i="27"/>
  <c r="K41" i="27"/>
  <c r="I41" i="27"/>
  <c r="M41" i="27"/>
  <c r="I15" i="27"/>
  <c r="M15" i="27"/>
  <c r="K15" i="27"/>
  <c r="L15" i="27"/>
  <c r="J15" i="27"/>
  <c r="J23" i="27"/>
  <c r="I23" i="27"/>
  <c r="M23" i="27"/>
  <c r="L23" i="27"/>
  <c r="K23" i="27"/>
  <c r="M31" i="27"/>
  <c r="K31" i="27"/>
  <c r="J31" i="27"/>
  <c r="I31" i="27"/>
  <c r="L31" i="27"/>
  <c r="J39" i="27"/>
  <c r="I39" i="27"/>
  <c r="K39" i="27"/>
  <c r="M39" i="27"/>
  <c r="L39" i="27"/>
  <c r="L48" i="27"/>
  <c r="I48" i="27"/>
  <c r="M48" i="27"/>
  <c r="K48" i="27"/>
  <c r="J48" i="27"/>
  <c r="L13" i="27"/>
  <c r="K13" i="27"/>
  <c r="M13" i="27"/>
  <c r="J13" i="27"/>
  <c r="I13" i="27"/>
  <c r="K46" i="27"/>
  <c r="J46" i="27"/>
  <c r="I46" i="27"/>
  <c r="M46" i="27"/>
  <c r="L46" i="27"/>
  <c r="K8" i="27"/>
  <c r="M8" i="27"/>
  <c r="L8" i="27"/>
  <c r="J8" i="27"/>
  <c r="I8" i="27"/>
  <c r="L16" i="27"/>
  <c r="M16" i="27"/>
  <c r="K16" i="27"/>
  <c r="I16" i="27"/>
  <c r="J16" i="27"/>
  <c r="L24" i="27"/>
  <c r="K24" i="27"/>
  <c r="M24" i="27"/>
  <c r="J24" i="27"/>
  <c r="I24" i="27"/>
  <c r="K32" i="27"/>
  <c r="M32" i="27"/>
  <c r="L32" i="27"/>
  <c r="I32" i="27"/>
  <c r="J32" i="27"/>
  <c r="M40" i="27"/>
  <c r="I40" i="27"/>
  <c r="L40" i="27"/>
  <c r="K40" i="27"/>
  <c r="J40" i="27"/>
  <c r="I49" i="27"/>
  <c r="L49" i="27"/>
  <c r="K49" i="27"/>
  <c r="J49" i="27"/>
  <c r="M49" i="27"/>
  <c r="J6" i="27"/>
  <c r="I6" i="27"/>
  <c r="M6" i="27"/>
  <c r="L6" i="27"/>
  <c r="K6" i="27"/>
  <c r="K38" i="27"/>
  <c r="I38" i="27"/>
  <c r="J38" i="27"/>
  <c r="M38" i="27"/>
  <c r="L38" i="27"/>
  <c r="AD10" i="28"/>
  <c r="AD18" i="28"/>
  <c r="AD26" i="28"/>
  <c r="K9" i="27"/>
  <c r="I9" i="27"/>
  <c r="J9" i="27"/>
  <c r="L9" i="27"/>
  <c r="M9" i="27"/>
  <c r="K17" i="27"/>
  <c r="J17" i="27"/>
  <c r="I17" i="27"/>
  <c r="M17" i="27"/>
  <c r="L17" i="27"/>
  <c r="K25" i="27"/>
  <c r="I25" i="27"/>
  <c r="J25" i="27"/>
  <c r="M25" i="27"/>
  <c r="L25" i="27"/>
  <c r="K33" i="27"/>
  <c r="J33" i="27"/>
  <c r="I33" i="27"/>
  <c r="M33" i="27"/>
  <c r="L33" i="27"/>
  <c r="J42" i="27"/>
  <c r="L42" i="27"/>
  <c r="K42" i="27"/>
  <c r="M42" i="27"/>
  <c r="I42" i="27"/>
  <c r="K50" i="27"/>
  <c r="J50" i="27"/>
  <c r="M50" i="27"/>
  <c r="L50" i="27"/>
  <c r="I50" i="27"/>
  <c r="I7" i="27"/>
  <c r="M7" i="27"/>
  <c r="L7" i="27"/>
  <c r="K7" i="27"/>
  <c r="J7" i="27"/>
  <c r="M30" i="27"/>
  <c r="J30" i="27"/>
  <c r="I30" i="27"/>
  <c r="L30" i="27"/>
  <c r="K30" i="27"/>
  <c r="AD19" i="28"/>
  <c r="J10" i="27"/>
  <c r="M10" i="27"/>
  <c r="L10" i="27"/>
  <c r="K10" i="27"/>
  <c r="I10" i="27"/>
  <c r="I18" i="27"/>
  <c r="K18" i="27"/>
  <c r="L18" i="27"/>
  <c r="M18" i="27"/>
  <c r="J18" i="27"/>
  <c r="I26" i="27"/>
  <c r="K26" i="27"/>
  <c r="J26" i="27"/>
  <c r="M26" i="27"/>
  <c r="L26" i="27"/>
  <c r="J34" i="27"/>
  <c r="L34" i="27"/>
  <c r="K34" i="27"/>
  <c r="I34" i="27"/>
  <c r="M34" i="27"/>
  <c r="J43" i="27"/>
  <c r="I43" i="27"/>
  <c r="M43" i="27"/>
  <c r="L43" i="27"/>
  <c r="K43" i="27"/>
  <c r="J51" i="27"/>
  <c r="M51" i="27"/>
  <c r="I51" i="27"/>
  <c r="K51" i="27"/>
  <c r="L51" i="27"/>
  <c r="L29" i="27"/>
  <c r="K29" i="27"/>
  <c r="J29" i="27"/>
  <c r="M29" i="27"/>
  <c r="I29" i="27"/>
  <c r="M14" i="27"/>
  <c r="J14" i="27"/>
  <c r="I14" i="27"/>
  <c r="L14" i="27"/>
  <c r="K14" i="27"/>
  <c r="L47" i="27"/>
  <c r="K47" i="27"/>
  <c r="J47" i="27"/>
  <c r="I47" i="27"/>
  <c r="M47" i="27"/>
  <c r="L11" i="27"/>
  <c r="I11" i="27"/>
  <c r="M11" i="27"/>
  <c r="K11" i="27"/>
  <c r="J11" i="27"/>
  <c r="I19" i="27"/>
  <c r="M19" i="27"/>
  <c r="L19" i="27"/>
  <c r="J19" i="27"/>
  <c r="K19" i="27"/>
  <c r="I27" i="27"/>
  <c r="M27" i="27"/>
  <c r="L27" i="27"/>
  <c r="K27" i="27"/>
  <c r="J27" i="27"/>
  <c r="I35" i="27"/>
  <c r="M35" i="27"/>
  <c r="L35" i="27"/>
  <c r="J35" i="27"/>
  <c r="K35" i="27"/>
  <c r="J44" i="27"/>
  <c r="M44" i="27"/>
  <c r="K44" i="27"/>
  <c r="L44" i="27"/>
  <c r="I44" i="27"/>
  <c r="M52" i="27"/>
  <c r="K52" i="27"/>
  <c r="I52" i="27"/>
  <c r="L52" i="27"/>
  <c r="J52" i="27"/>
  <c r="J21" i="27"/>
  <c r="M21" i="27"/>
  <c r="L21" i="27"/>
  <c r="K21" i="27"/>
  <c r="I21" i="27"/>
  <c r="K55" i="27"/>
  <c r="J55" i="27"/>
  <c r="I55" i="27"/>
  <c r="L55" i="27"/>
  <c r="M55" i="27"/>
  <c r="I12" i="27"/>
  <c r="L12" i="27"/>
  <c r="J12" i="27"/>
  <c r="K12" i="27"/>
  <c r="M12" i="27"/>
  <c r="L20" i="27"/>
  <c r="K20" i="27"/>
  <c r="J20" i="27"/>
  <c r="I20" i="27"/>
  <c r="M20" i="27"/>
  <c r="L28" i="27"/>
  <c r="J28" i="27"/>
  <c r="K28" i="27"/>
  <c r="I28" i="27"/>
  <c r="M28" i="27"/>
  <c r="M36" i="27"/>
  <c r="I36" i="27"/>
  <c r="L36" i="27"/>
  <c r="K36" i="27"/>
  <c r="J36" i="27"/>
  <c r="K45" i="27"/>
  <c r="L45" i="27"/>
  <c r="M45" i="27"/>
  <c r="I45" i="27"/>
  <c r="J45" i="27"/>
  <c r="K53" i="27"/>
  <c r="M53" i="27"/>
  <c r="L53" i="27"/>
  <c r="J53" i="27"/>
  <c r="I53" i="27"/>
  <c r="AD11" i="28"/>
  <c r="L27" i="28"/>
  <c r="P27" i="28"/>
  <c r="T27" i="28"/>
  <c r="X27" i="28"/>
  <c r="AB27" i="28"/>
  <c r="AD13" i="28"/>
  <c r="F56" i="27"/>
  <c r="G56" i="27"/>
  <c r="J27" i="28"/>
  <c r="N27" i="28"/>
  <c r="R27" i="28"/>
  <c r="V27" i="28"/>
  <c r="Z27" i="28"/>
  <c r="F27" i="28"/>
  <c r="AD8" i="28"/>
  <c r="H27" i="28"/>
  <c r="AC27" i="28"/>
  <c r="D141" i="28" s="1"/>
  <c r="J56" i="27" l="1"/>
  <c r="K31" i="21" s="1"/>
  <c r="K30" i="21" s="1"/>
  <c r="D14" i="19" s="1"/>
  <c r="D41" i="19" s="1"/>
  <c r="M56" i="27"/>
  <c r="N31" i="21" s="1"/>
  <c r="N30" i="21" s="1"/>
  <c r="G14" i="19" s="1"/>
  <c r="G41" i="19" s="1"/>
  <c r="AD27" i="28"/>
  <c r="K56" i="27"/>
  <c r="L31" i="21" s="1"/>
  <c r="L30" i="21" s="1"/>
  <c r="E14" i="19" s="1"/>
  <c r="E41" i="19" s="1"/>
  <c r="I56" i="27"/>
  <c r="J31" i="21" s="1"/>
  <c r="L56" i="27"/>
  <c r="M31" i="21" s="1"/>
  <c r="M30" i="21" s="1"/>
  <c r="F14" i="19" s="1"/>
  <c r="F41" i="19" s="1"/>
  <c r="E141" i="28"/>
  <c r="J35" i="21" s="1"/>
  <c r="J53" i="21"/>
  <c r="C21" i="19" s="1"/>
  <c r="C46" i="19" s="1"/>
  <c r="J45" i="21"/>
  <c r="C18" i="19" s="1"/>
  <c r="C44" i="19" s="1"/>
  <c r="F13" i="26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F56" i="25"/>
  <c r="G55" i="25"/>
  <c r="H55" i="25" s="1"/>
  <c r="G54" i="25"/>
  <c r="H54" i="25" s="1"/>
  <c r="G53" i="25"/>
  <c r="H53" i="25" s="1"/>
  <c r="G52" i="25"/>
  <c r="H52" i="25" s="1"/>
  <c r="G51" i="25"/>
  <c r="H51" i="25" s="1"/>
  <c r="G50" i="25"/>
  <c r="H50" i="25" s="1"/>
  <c r="G49" i="25"/>
  <c r="H49" i="25" s="1"/>
  <c r="G48" i="25"/>
  <c r="H48" i="25" s="1"/>
  <c r="G47" i="25"/>
  <c r="H47" i="25" s="1"/>
  <c r="G46" i="25"/>
  <c r="H46" i="25" s="1"/>
  <c r="G45" i="25"/>
  <c r="H45" i="25" s="1"/>
  <c r="G44" i="25"/>
  <c r="H44" i="25" s="1"/>
  <c r="G43" i="25"/>
  <c r="H43" i="25" s="1"/>
  <c r="G42" i="25"/>
  <c r="H42" i="25" s="1"/>
  <c r="G41" i="25"/>
  <c r="H41" i="25" s="1"/>
  <c r="G40" i="25"/>
  <c r="H40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3" i="25"/>
  <c r="H33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G8" i="25"/>
  <c r="H8" i="25" s="1"/>
  <c r="G7" i="25"/>
  <c r="H7" i="25" s="1"/>
  <c r="G6" i="25"/>
  <c r="F369" i="24"/>
  <c r="G368" i="24"/>
  <c r="G367" i="24"/>
  <c r="I367" i="24" s="1"/>
  <c r="G366" i="24"/>
  <c r="G365" i="24"/>
  <c r="I365" i="24" s="1"/>
  <c r="J365" i="24" s="1"/>
  <c r="G364" i="24"/>
  <c r="I364" i="24" s="1"/>
  <c r="J364" i="24" s="1"/>
  <c r="F358" i="24"/>
  <c r="G357" i="24"/>
  <c r="G356" i="24"/>
  <c r="G355" i="24"/>
  <c r="I355" i="24" s="1"/>
  <c r="G354" i="24"/>
  <c r="I354" i="24" s="1"/>
  <c r="J354" i="24" s="1"/>
  <c r="G353" i="24"/>
  <c r="G352" i="24"/>
  <c r="G351" i="24"/>
  <c r="I351" i="24" s="1"/>
  <c r="G350" i="24"/>
  <c r="I350" i="24" s="1"/>
  <c r="J350" i="24" s="1"/>
  <c r="G349" i="24"/>
  <c r="G348" i="24"/>
  <c r="G347" i="24"/>
  <c r="I347" i="24" s="1"/>
  <c r="G346" i="24"/>
  <c r="I346" i="24" s="1"/>
  <c r="J346" i="24" s="1"/>
  <c r="G345" i="24"/>
  <c r="G344" i="24"/>
  <c r="G343" i="24"/>
  <c r="I343" i="24" s="1"/>
  <c r="J343" i="24" s="1"/>
  <c r="F337" i="24"/>
  <c r="G336" i="24"/>
  <c r="I336" i="24" s="1"/>
  <c r="J336" i="24" s="1"/>
  <c r="G335" i="24"/>
  <c r="I335" i="24" s="1"/>
  <c r="G334" i="24"/>
  <c r="G333" i="24"/>
  <c r="I333" i="24" s="1"/>
  <c r="G332" i="24"/>
  <c r="I332" i="24" s="1"/>
  <c r="J332" i="24" s="1"/>
  <c r="G331" i="24"/>
  <c r="I331" i="24" s="1"/>
  <c r="G330" i="24"/>
  <c r="G329" i="24"/>
  <c r="G328" i="24"/>
  <c r="I328" i="24" s="1"/>
  <c r="J328" i="24" s="1"/>
  <c r="G327" i="24"/>
  <c r="I327" i="24" s="1"/>
  <c r="G326" i="24"/>
  <c r="G325" i="24"/>
  <c r="I325" i="24" s="1"/>
  <c r="G324" i="24"/>
  <c r="I324" i="24" s="1"/>
  <c r="J324" i="24" s="1"/>
  <c r="G323" i="24"/>
  <c r="I323" i="24" s="1"/>
  <c r="G322" i="24"/>
  <c r="G321" i="24"/>
  <c r="I321" i="24" s="1"/>
  <c r="G320" i="24"/>
  <c r="I320" i="24" s="1"/>
  <c r="J320" i="24" s="1"/>
  <c r="G319" i="24"/>
  <c r="I319" i="24" s="1"/>
  <c r="G318" i="24"/>
  <c r="G317" i="24"/>
  <c r="I317" i="24" s="1"/>
  <c r="G316" i="24"/>
  <c r="I316" i="24" s="1"/>
  <c r="J316" i="24" s="1"/>
  <c r="G315" i="24"/>
  <c r="I315" i="24" s="1"/>
  <c r="G314" i="24"/>
  <c r="G313" i="24"/>
  <c r="G312" i="24"/>
  <c r="I312" i="24" s="1"/>
  <c r="J312" i="24" s="1"/>
  <c r="G311" i="24"/>
  <c r="I311" i="24" s="1"/>
  <c r="G310" i="24"/>
  <c r="G309" i="24"/>
  <c r="I309" i="24" s="1"/>
  <c r="G308" i="24"/>
  <c r="I308" i="24" s="1"/>
  <c r="J308" i="24" s="1"/>
  <c r="G307" i="24"/>
  <c r="I307" i="24" s="1"/>
  <c r="G306" i="24"/>
  <c r="G305" i="24"/>
  <c r="I305" i="24" s="1"/>
  <c r="G304" i="24"/>
  <c r="I304" i="24" s="1"/>
  <c r="J304" i="24" s="1"/>
  <c r="G303" i="24"/>
  <c r="I303" i="24" s="1"/>
  <c r="G302" i="24"/>
  <c r="G301" i="24"/>
  <c r="I301" i="24" s="1"/>
  <c r="G300" i="24"/>
  <c r="I300" i="24" s="1"/>
  <c r="J300" i="24" s="1"/>
  <c r="G299" i="24"/>
  <c r="I299" i="24" s="1"/>
  <c r="G298" i="24"/>
  <c r="G297" i="24"/>
  <c r="G296" i="24"/>
  <c r="I296" i="24" s="1"/>
  <c r="J296" i="24" s="1"/>
  <c r="G295" i="24"/>
  <c r="I295" i="24" s="1"/>
  <c r="G294" i="24"/>
  <c r="G293" i="24"/>
  <c r="I293" i="24" s="1"/>
  <c r="G292" i="24"/>
  <c r="I292" i="24" s="1"/>
  <c r="J292" i="24" s="1"/>
  <c r="G291" i="24"/>
  <c r="I291" i="24" s="1"/>
  <c r="G290" i="24"/>
  <c r="G289" i="24"/>
  <c r="I289" i="24" s="1"/>
  <c r="G288" i="24"/>
  <c r="I288" i="24" s="1"/>
  <c r="J288" i="24" s="1"/>
  <c r="G287" i="24"/>
  <c r="G286" i="24"/>
  <c r="G285" i="24"/>
  <c r="G284" i="24"/>
  <c r="I284" i="24" s="1"/>
  <c r="J284" i="24" s="1"/>
  <c r="G283" i="24"/>
  <c r="G282" i="24"/>
  <c r="G281" i="24"/>
  <c r="I281" i="24" s="1"/>
  <c r="G280" i="24"/>
  <c r="I280" i="24" s="1"/>
  <c r="J280" i="24" s="1"/>
  <c r="G279" i="24"/>
  <c r="G278" i="24"/>
  <c r="G277" i="24"/>
  <c r="G276" i="24"/>
  <c r="I276" i="24" s="1"/>
  <c r="J276" i="24" s="1"/>
  <c r="G275" i="24"/>
  <c r="G274" i="24"/>
  <c r="G273" i="24"/>
  <c r="I273" i="24" s="1"/>
  <c r="G272" i="24"/>
  <c r="I272" i="24" s="1"/>
  <c r="J272" i="24" s="1"/>
  <c r="G271" i="24"/>
  <c r="G270" i="24"/>
  <c r="G269" i="24"/>
  <c r="G268" i="24"/>
  <c r="I268" i="24" s="1"/>
  <c r="J268" i="24" s="1"/>
  <c r="G267" i="24"/>
  <c r="G266" i="24"/>
  <c r="G265" i="24"/>
  <c r="I265" i="24" s="1"/>
  <c r="G264" i="24"/>
  <c r="I264" i="24" s="1"/>
  <c r="J264" i="24" s="1"/>
  <c r="G263" i="24"/>
  <c r="G262" i="24"/>
  <c r="G261" i="24"/>
  <c r="G260" i="24"/>
  <c r="I260" i="24" s="1"/>
  <c r="J260" i="24" s="1"/>
  <c r="G259" i="24"/>
  <c r="G258" i="24"/>
  <c r="G257" i="24"/>
  <c r="I257" i="24" s="1"/>
  <c r="G256" i="24"/>
  <c r="I256" i="24" s="1"/>
  <c r="J256" i="24" s="1"/>
  <c r="G255" i="24"/>
  <c r="G254" i="24"/>
  <c r="G253" i="24"/>
  <c r="G252" i="24"/>
  <c r="I252" i="24" s="1"/>
  <c r="J252" i="24" s="1"/>
  <c r="G251" i="24"/>
  <c r="G250" i="24"/>
  <c r="G249" i="24"/>
  <c r="I249" i="24" s="1"/>
  <c r="G248" i="24"/>
  <c r="I248" i="24" s="1"/>
  <c r="J248" i="24" s="1"/>
  <c r="G247" i="24"/>
  <c r="G246" i="24"/>
  <c r="G245" i="24"/>
  <c r="I245" i="24" s="1"/>
  <c r="G244" i="24"/>
  <c r="I244" i="24" s="1"/>
  <c r="J244" i="24" s="1"/>
  <c r="G243" i="24"/>
  <c r="G242" i="24"/>
  <c r="G241" i="24"/>
  <c r="I241" i="24" s="1"/>
  <c r="G240" i="24"/>
  <c r="I240" i="24" s="1"/>
  <c r="J240" i="24" s="1"/>
  <c r="G239" i="24"/>
  <c r="G238" i="24"/>
  <c r="G237" i="24"/>
  <c r="F231" i="24"/>
  <c r="G230" i="24"/>
  <c r="I230" i="24" s="1"/>
  <c r="J230" i="24" s="1"/>
  <c r="G229" i="24"/>
  <c r="I229" i="24" s="1"/>
  <c r="G228" i="24"/>
  <c r="G227" i="24"/>
  <c r="I227" i="24" s="1"/>
  <c r="J227" i="24" s="1"/>
  <c r="G226" i="24"/>
  <c r="I226" i="24" s="1"/>
  <c r="J226" i="24" s="1"/>
  <c r="G225" i="24"/>
  <c r="I225" i="24" s="1"/>
  <c r="J225" i="24" s="1"/>
  <c r="G224" i="24"/>
  <c r="G223" i="24"/>
  <c r="I223" i="24" s="1"/>
  <c r="G222" i="24"/>
  <c r="I222" i="24" s="1"/>
  <c r="J222" i="24" s="1"/>
  <c r="G221" i="24"/>
  <c r="G220" i="24"/>
  <c r="G219" i="24"/>
  <c r="I219" i="24" s="1"/>
  <c r="G218" i="24"/>
  <c r="I218" i="24" s="1"/>
  <c r="J218" i="24" s="1"/>
  <c r="G217" i="24"/>
  <c r="I217" i="24" s="1"/>
  <c r="J217" i="24" s="1"/>
  <c r="G216" i="24"/>
  <c r="I216" i="24" s="1"/>
  <c r="G215" i="24"/>
  <c r="I215" i="24" s="1"/>
  <c r="G214" i="24"/>
  <c r="I214" i="24" s="1"/>
  <c r="J214" i="24" s="1"/>
  <c r="G213" i="24"/>
  <c r="G212" i="24"/>
  <c r="G211" i="24"/>
  <c r="I211" i="24" s="1"/>
  <c r="G210" i="24"/>
  <c r="I210" i="24" s="1"/>
  <c r="J210" i="24" s="1"/>
  <c r="G209" i="24"/>
  <c r="I209" i="24" s="1"/>
  <c r="J209" i="24" s="1"/>
  <c r="G208" i="24"/>
  <c r="I208" i="24" s="1"/>
  <c r="G207" i="24"/>
  <c r="I207" i="24" s="1"/>
  <c r="G206" i="24"/>
  <c r="I206" i="24" s="1"/>
  <c r="J206" i="24" s="1"/>
  <c r="G205" i="24"/>
  <c r="G204" i="24"/>
  <c r="G203" i="24"/>
  <c r="I203" i="24" s="1"/>
  <c r="G202" i="24"/>
  <c r="I202" i="24" s="1"/>
  <c r="J202" i="24" s="1"/>
  <c r="G201" i="24"/>
  <c r="I201" i="24" s="1"/>
  <c r="J201" i="24" s="1"/>
  <c r="G200" i="24"/>
  <c r="G199" i="24"/>
  <c r="I199" i="24" s="1"/>
  <c r="G198" i="24"/>
  <c r="I198" i="24" s="1"/>
  <c r="J198" i="24" s="1"/>
  <c r="G197" i="24"/>
  <c r="G196" i="24"/>
  <c r="G195" i="24"/>
  <c r="I195" i="24" s="1"/>
  <c r="G194" i="24"/>
  <c r="I194" i="24" s="1"/>
  <c r="J194" i="24" s="1"/>
  <c r="G193" i="24"/>
  <c r="I193" i="24" s="1"/>
  <c r="J193" i="24" s="1"/>
  <c r="G192" i="24"/>
  <c r="G191" i="24"/>
  <c r="G190" i="24"/>
  <c r="I190" i="24" s="1"/>
  <c r="J190" i="24" s="1"/>
  <c r="G189" i="24"/>
  <c r="I189" i="24" s="1"/>
  <c r="J189" i="24" s="1"/>
  <c r="G188" i="24"/>
  <c r="G187" i="24"/>
  <c r="G186" i="24"/>
  <c r="I186" i="24" s="1"/>
  <c r="J186" i="24" s="1"/>
  <c r="G185" i="24"/>
  <c r="I185" i="24" s="1"/>
  <c r="J185" i="24" s="1"/>
  <c r="G184" i="24"/>
  <c r="G183" i="24"/>
  <c r="G182" i="24"/>
  <c r="I182" i="24" s="1"/>
  <c r="J182" i="24" s="1"/>
  <c r="G181" i="24"/>
  <c r="I181" i="24" s="1"/>
  <c r="F167" i="24"/>
  <c r="E167" i="24"/>
  <c r="D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F136" i="24"/>
  <c r="E136" i="24"/>
  <c r="D136" i="24"/>
  <c r="G135" i="24"/>
  <c r="G134" i="24"/>
  <c r="G133" i="24"/>
  <c r="G132" i="24"/>
  <c r="G131" i="24"/>
  <c r="G130" i="24"/>
  <c r="G129" i="24"/>
  <c r="G128" i="24"/>
  <c r="G127" i="24"/>
  <c r="G126" i="24"/>
  <c r="F112" i="24"/>
  <c r="G111" i="24"/>
  <c r="G110" i="24"/>
  <c r="G109" i="24"/>
  <c r="I109" i="24" s="1"/>
  <c r="J109" i="24" s="1"/>
  <c r="G108" i="24"/>
  <c r="G107" i="24"/>
  <c r="I107" i="24" s="1"/>
  <c r="G106" i="24"/>
  <c r="G105" i="24"/>
  <c r="I105" i="24" s="1"/>
  <c r="J105" i="24" s="1"/>
  <c r="G104" i="24"/>
  <c r="I104" i="24" s="1"/>
  <c r="J104" i="24" s="1"/>
  <c r="G103" i="24"/>
  <c r="I103" i="24" s="1"/>
  <c r="G102" i="24"/>
  <c r="G101" i="24"/>
  <c r="I101" i="24" s="1"/>
  <c r="J101" i="24" s="1"/>
  <c r="G100" i="24"/>
  <c r="I100" i="24" s="1"/>
  <c r="J100" i="24" s="1"/>
  <c r="G99" i="24"/>
  <c r="I99" i="24" s="1"/>
  <c r="G98" i="24"/>
  <c r="G97" i="24"/>
  <c r="I97" i="24" s="1"/>
  <c r="J97" i="24" s="1"/>
  <c r="G96" i="24"/>
  <c r="G95" i="24"/>
  <c r="G94" i="24"/>
  <c r="G93" i="24"/>
  <c r="I93" i="24" s="1"/>
  <c r="J93" i="24" s="1"/>
  <c r="G92" i="24"/>
  <c r="G91" i="24"/>
  <c r="I91" i="24" s="1"/>
  <c r="G90" i="24"/>
  <c r="G89" i="24"/>
  <c r="I89" i="24" s="1"/>
  <c r="J89" i="24" s="1"/>
  <c r="G88" i="24"/>
  <c r="I88" i="24" s="1"/>
  <c r="J88" i="24" s="1"/>
  <c r="G87" i="24"/>
  <c r="I87" i="24" s="1"/>
  <c r="G86" i="24"/>
  <c r="G85" i="24"/>
  <c r="I85" i="24" s="1"/>
  <c r="J85" i="24" s="1"/>
  <c r="G84" i="24"/>
  <c r="I84" i="24" s="1"/>
  <c r="J84" i="24" s="1"/>
  <c r="G83" i="24"/>
  <c r="I83" i="24" s="1"/>
  <c r="G82" i="24"/>
  <c r="G81" i="24"/>
  <c r="I81" i="24" s="1"/>
  <c r="J81" i="24" s="1"/>
  <c r="G80" i="24"/>
  <c r="G79" i="24"/>
  <c r="G78" i="24"/>
  <c r="G77" i="24"/>
  <c r="I77" i="24" s="1"/>
  <c r="J77" i="24" s="1"/>
  <c r="G76" i="24"/>
  <c r="G75" i="24"/>
  <c r="I75" i="24" s="1"/>
  <c r="G74" i="24"/>
  <c r="G73" i="24"/>
  <c r="I73" i="24" s="1"/>
  <c r="J73" i="24" s="1"/>
  <c r="G72" i="24"/>
  <c r="I72" i="24" s="1"/>
  <c r="J72" i="24" s="1"/>
  <c r="G71" i="24"/>
  <c r="I71" i="24" s="1"/>
  <c r="G70" i="24"/>
  <c r="G69" i="24"/>
  <c r="I69" i="24" s="1"/>
  <c r="J69" i="24" s="1"/>
  <c r="G68" i="24"/>
  <c r="G67" i="24"/>
  <c r="I67" i="24" s="1"/>
  <c r="G66" i="24"/>
  <c r="G65" i="24"/>
  <c r="I65" i="24" s="1"/>
  <c r="J65" i="24" s="1"/>
  <c r="G64" i="24"/>
  <c r="G63" i="24"/>
  <c r="G62" i="24"/>
  <c r="F56" i="24"/>
  <c r="G55" i="24"/>
  <c r="I55" i="24" s="1"/>
  <c r="J55" i="24" s="1"/>
  <c r="G54" i="24"/>
  <c r="G53" i="24"/>
  <c r="I53" i="24" s="1"/>
  <c r="G52" i="24"/>
  <c r="G51" i="24"/>
  <c r="I51" i="24" s="1"/>
  <c r="J51" i="24" s="1"/>
  <c r="G50" i="24"/>
  <c r="G49" i="24"/>
  <c r="I49" i="24" s="1"/>
  <c r="G48" i="24"/>
  <c r="G47" i="24"/>
  <c r="I47" i="24" s="1"/>
  <c r="J47" i="24" s="1"/>
  <c r="G46" i="24"/>
  <c r="I46" i="24" s="1"/>
  <c r="J46" i="24" s="1"/>
  <c r="G45" i="24"/>
  <c r="I45" i="24" s="1"/>
  <c r="G44" i="24"/>
  <c r="G43" i="24"/>
  <c r="I43" i="24" s="1"/>
  <c r="J43" i="24" s="1"/>
  <c r="G42" i="24"/>
  <c r="I42" i="24" s="1"/>
  <c r="J42" i="24" s="1"/>
  <c r="G41" i="24"/>
  <c r="I41" i="24" s="1"/>
  <c r="G40" i="24"/>
  <c r="G39" i="24"/>
  <c r="I39" i="24" s="1"/>
  <c r="J39" i="24" s="1"/>
  <c r="G38" i="24"/>
  <c r="G37" i="24"/>
  <c r="G36" i="24"/>
  <c r="G35" i="24"/>
  <c r="I35" i="24" s="1"/>
  <c r="J35" i="24" s="1"/>
  <c r="G34" i="24"/>
  <c r="G33" i="24"/>
  <c r="I33" i="24" s="1"/>
  <c r="G32" i="24"/>
  <c r="G31" i="24"/>
  <c r="I31" i="24" s="1"/>
  <c r="J31" i="24" s="1"/>
  <c r="G30" i="24"/>
  <c r="I30" i="24" s="1"/>
  <c r="J30" i="24" s="1"/>
  <c r="G29" i="24"/>
  <c r="I29" i="24" s="1"/>
  <c r="G28" i="24"/>
  <c r="G27" i="24"/>
  <c r="I27" i="24" s="1"/>
  <c r="J27" i="24" s="1"/>
  <c r="G26" i="24"/>
  <c r="I26" i="24" s="1"/>
  <c r="J26" i="24" s="1"/>
  <c r="G25" i="24"/>
  <c r="I25" i="24" s="1"/>
  <c r="G24" i="24"/>
  <c r="G23" i="24"/>
  <c r="I23" i="24" s="1"/>
  <c r="J23" i="24" s="1"/>
  <c r="G22" i="24"/>
  <c r="G21" i="24"/>
  <c r="I21" i="24" s="1"/>
  <c r="G20" i="24"/>
  <c r="G19" i="24"/>
  <c r="I19" i="24" s="1"/>
  <c r="J19" i="24" s="1"/>
  <c r="G18" i="24"/>
  <c r="G17" i="24"/>
  <c r="I17" i="24" s="1"/>
  <c r="G16" i="24"/>
  <c r="G15" i="24"/>
  <c r="I15" i="24" s="1"/>
  <c r="J15" i="24" s="1"/>
  <c r="G14" i="24"/>
  <c r="G13" i="24"/>
  <c r="I13" i="24" s="1"/>
  <c r="G12" i="24"/>
  <c r="G11" i="24"/>
  <c r="I11" i="24" s="1"/>
  <c r="J11" i="24" s="1"/>
  <c r="G10" i="24"/>
  <c r="I10" i="24" s="1"/>
  <c r="J10" i="24" s="1"/>
  <c r="G9" i="24"/>
  <c r="G8" i="24"/>
  <c r="G7" i="24"/>
  <c r="I7" i="24" s="1"/>
  <c r="J7" i="24" s="1"/>
  <c r="G6" i="24"/>
  <c r="G56" i="25" l="1"/>
  <c r="G13" i="26"/>
  <c r="H6" i="26"/>
  <c r="H6" i="25"/>
  <c r="J6" i="25" s="1"/>
  <c r="K6" i="25" s="1"/>
  <c r="J7" i="25"/>
  <c r="K7" i="25" s="1"/>
  <c r="J8" i="25"/>
  <c r="K8" i="25" s="1"/>
  <c r="J9" i="25"/>
  <c r="K9" i="25" s="1"/>
  <c r="J10" i="25"/>
  <c r="K10" i="25" s="1"/>
  <c r="J11" i="25"/>
  <c r="K11" i="25" s="1"/>
  <c r="J12" i="25"/>
  <c r="K12" i="25" s="1"/>
  <c r="J13" i="25"/>
  <c r="K13" i="25" s="1"/>
  <c r="J14" i="25"/>
  <c r="K14" i="25" s="1"/>
  <c r="J15" i="25"/>
  <c r="K15" i="25" s="1"/>
  <c r="J16" i="25"/>
  <c r="K16" i="25" s="1"/>
  <c r="J17" i="25"/>
  <c r="K17" i="25" s="1"/>
  <c r="J18" i="25"/>
  <c r="K18" i="25" s="1"/>
  <c r="J19" i="25"/>
  <c r="K19" i="25" s="1"/>
  <c r="J20" i="25"/>
  <c r="K20" i="25" s="1"/>
  <c r="J21" i="25"/>
  <c r="K21" i="25" s="1"/>
  <c r="J22" i="25"/>
  <c r="K22" i="25" s="1"/>
  <c r="J23" i="25"/>
  <c r="K23" i="25" s="1"/>
  <c r="J24" i="25"/>
  <c r="K24" i="25" s="1"/>
  <c r="J25" i="25"/>
  <c r="K25" i="25" s="1"/>
  <c r="J26" i="25"/>
  <c r="K26" i="25" s="1"/>
  <c r="J27" i="25"/>
  <c r="K27" i="25" s="1"/>
  <c r="J28" i="25"/>
  <c r="K28" i="25" s="1"/>
  <c r="J29" i="25"/>
  <c r="K29" i="25" s="1"/>
  <c r="J30" i="25"/>
  <c r="K30" i="25" s="1"/>
  <c r="J31" i="25"/>
  <c r="K31" i="25" s="1"/>
  <c r="J32" i="25"/>
  <c r="K32" i="25" s="1"/>
  <c r="J33" i="25"/>
  <c r="K33" i="25" s="1"/>
  <c r="J34" i="25"/>
  <c r="K34" i="25" s="1"/>
  <c r="J35" i="25"/>
  <c r="K35" i="25" s="1"/>
  <c r="J36" i="25"/>
  <c r="K36" i="25" s="1"/>
  <c r="J37" i="25"/>
  <c r="K37" i="25" s="1"/>
  <c r="J38" i="25"/>
  <c r="K38" i="25" s="1"/>
  <c r="J39" i="25"/>
  <c r="K39" i="25" s="1"/>
  <c r="J40" i="25"/>
  <c r="K40" i="25" s="1"/>
  <c r="J41" i="25"/>
  <c r="K41" i="25" s="1"/>
  <c r="J42" i="25"/>
  <c r="K42" i="25" s="1"/>
  <c r="J43" i="25"/>
  <c r="K43" i="25" s="1"/>
  <c r="J44" i="25"/>
  <c r="K44" i="25" s="1"/>
  <c r="J45" i="25"/>
  <c r="K45" i="25" s="1"/>
  <c r="J46" i="25"/>
  <c r="K46" i="25" s="1"/>
  <c r="J47" i="25"/>
  <c r="K47" i="25" s="1"/>
  <c r="J48" i="25"/>
  <c r="K48" i="25" s="1"/>
  <c r="J49" i="25"/>
  <c r="K49" i="25" s="1"/>
  <c r="J50" i="25"/>
  <c r="K50" i="25" s="1"/>
  <c r="J51" i="25"/>
  <c r="K51" i="25" s="1"/>
  <c r="J52" i="25"/>
  <c r="K52" i="25" s="1"/>
  <c r="J53" i="25"/>
  <c r="K53" i="25" s="1"/>
  <c r="J54" i="25"/>
  <c r="K54" i="25" s="1"/>
  <c r="J55" i="25"/>
  <c r="K55" i="25" s="1"/>
  <c r="H56" i="25"/>
  <c r="J333" i="24"/>
  <c r="J351" i="24"/>
  <c r="G136" i="24"/>
  <c r="D173" i="24" s="1"/>
  <c r="J317" i="24"/>
  <c r="G167" i="24"/>
  <c r="D174" i="24" s="1"/>
  <c r="J301" i="24"/>
  <c r="I22" i="24"/>
  <c r="J22" i="24" s="1"/>
  <c r="I80" i="24"/>
  <c r="J80" i="24" s="1"/>
  <c r="I297" i="24"/>
  <c r="J297" i="24" s="1"/>
  <c r="I6" i="24"/>
  <c r="J6" i="24" s="1"/>
  <c r="J245" i="24"/>
  <c r="I329" i="24"/>
  <c r="J329" i="24" s="1"/>
  <c r="I368" i="24"/>
  <c r="J368" i="24" s="1"/>
  <c r="I14" i="24"/>
  <c r="J14" i="24" s="1"/>
  <c r="I64" i="24"/>
  <c r="J64" i="24" s="1"/>
  <c r="I68" i="24"/>
  <c r="J68" i="24" s="1"/>
  <c r="I253" i="24"/>
  <c r="J253" i="24" s="1"/>
  <c r="I261" i="24"/>
  <c r="J261" i="24" s="1"/>
  <c r="I269" i="24"/>
  <c r="J269" i="24" s="1"/>
  <c r="I277" i="24"/>
  <c r="J277" i="24" s="1"/>
  <c r="I285" i="24"/>
  <c r="J285" i="24" s="1"/>
  <c r="I313" i="24"/>
  <c r="J313" i="24" s="1"/>
  <c r="G358" i="24"/>
  <c r="G112" i="24"/>
  <c r="J293" i="24"/>
  <c r="J309" i="24"/>
  <c r="J325" i="24"/>
  <c r="J347" i="24"/>
  <c r="J355" i="24"/>
  <c r="I38" i="24"/>
  <c r="J38" i="24" s="1"/>
  <c r="I54" i="24"/>
  <c r="J54" i="24" s="1"/>
  <c r="I96" i="24"/>
  <c r="J96" i="24" s="1"/>
  <c r="J241" i="24"/>
  <c r="J249" i="24"/>
  <c r="J257" i="24"/>
  <c r="J265" i="24"/>
  <c r="J273" i="24"/>
  <c r="J281" i="24"/>
  <c r="J289" i="24"/>
  <c r="J305" i="24"/>
  <c r="J321" i="24"/>
  <c r="I348" i="24"/>
  <c r="J348" i="24" s="1"/>
  <c r="I352" i="24"/>
  <c r="J352" i="24" s="1"/>
  <c r="J181" i="24"/>
  <c r="I184" i="24"/>
  <c r="J184" i="24" s="1"/>
  <c r="I188" i="24"/>
  <c r="J188" i="24" s="1"/>
  <c r="I192" i="24"/>
  <c r="J192" i="24" s="1"/>
  <c r="J195" i="24"/>
  <c r="I197" i="24"/>
  <c r="J197" i="24" s="1"/>
  <c r="I200" i="24"/>
  <c r="J200" i="24" s="1"/>
  <c r="J203" i="24"/>
  <c r="I205" i="24"/>
  <c r="J205" i="24" s="1"/>
  <c r="J211" i="24"/>
  <c r="I213" i="24"/>
  <c r="J213" i="24" s="1"/>
  <c r="J219" i="24"/>
  <c r="I221" i="24"/>
  <c r="J221" i="24" s="1"/>
  <c r="I224" i="24"/>
  <c r="J224" i="24" s="1"/>
  <c r="I238" i="24"/>
  <c r="J238" i="24" s="1"/>
  <c r="I242" i="24"/>
  <c r="J242" i="24" s="1"/>
  <c r="I246" i="24"/>
  <c r="J246" i="24" s="1"/>
  <c r="I250" i="24"/>
  <c r="J250" i="24" s="1"/>
  <c r="I254" i="24"/>
  <c r="J254" i="24" s="1"/>
  <c r="I258" i="24"/>
  <c r="J258" i="24" s="1"/>
  <c r="I262" i="24"/>
  <c r="J262" i="24" s="1"/>
  <c r="I266" i="24"/>
  <c r="J266" i="24" s="1"/>
  <c r="I270" i="24"/>
  <c r="J270" i="24" s="1"/>
  <c r="I274" i="24"/>
  <c r="J274" i="24" s="1"/>
  <c r="I278" i="24"/>
  <c r="J278" i="24" s="1"/>
  <c r="I282" i="24"/>
  <c r="J282" i="24" s="1"/>
  <c r="I286" i="24"/>
  <c r="J286" i="24" s="1"/>
  <c r="I290" i="24"/>
  <c r="J290" i="24" s="1"/>
  <c r="I294" i="24"/>
  <c r="J294" i="24" s="1"/>
  <c r="I298" i="24"/>
  <c r="J298" i="24" s="1"/>
  <c r="I302" i="24"/>
  <c r="J302" i="24" s="1"/>
  <c r="I306" i="24"/>
  <c r="J306" i="24" s="1"/>
  <c r="I310" i="24"/>
  <c r="J310" i="24" s="1"/>
  <c r="I314" i="24"/>
  <c r="J314" i="24" s="1"/>
  <c r="I318" i="24"/>
  <c r="J318" i="24" s="1"/>
  <c r="I322" i="24"/>
  <c r="J322" i="24" s="1"/>
  <c r="I326" i="24"/>
  <c r="J326" i="24" s="1"/>
  <c r="I330" i="24"/>
  <c r="J330" i="24" s="1"/>
  <c r="I334" i="24"/>
  <c r="J334" i="24" s="1"/>
  <c r="J208" i="24"/>
  <c r="I356" i="24"/>
  <c r="J356" i="24" s="1"/>
  <c r="J367" i="24"/>
  <c r="I183" i="24"/>
  <c r="I187" i="24"/>
  <c r="J187" i="24" s="1"/>
  <c r="I191" i="24"/>
  <c r="J191" i="24" s="1"/>
  <c r="I228" i="24"/>
  <c r="J228" i="24" s="1"/>
  <c r="J291" i="24"/>
  <c r="J295" i="24"/>
  <c r="J299" i="24"/>
  <c r="J303" i="24"/>
  <c r="J307" i="24"/>
  <c r="J311" i="24"/>
  <c r="J315" i="24"/>
  <c r="J319" i="24"/>
  <c r="J323" i="24"/>
  <c r="J327" i="24"/>
  <c r="J331" i="24"/>
  <c r="J335" i="24"/>
  <c r="I345" i="24"/>
  <c r="J345" i="24" s="1"/>
  <c r="I349" i="24"/>
  <c r="J349" i="24" s="1"/>
  <c r="I353" i="24"/>
  <c r="J353" i="24" s="1"/>
  <c r="I357" i="24"/>
  <c r="J357" i="24" s="1"/>
  <c r="G369" i="24"/>
  <c r="J216" i="24"/>
  <c r="I344" i="24"/>
  <c r="J344" i="24" s="1"/>
  <c r="G231" i="24"/>
  <c r="I196" i="24"/>
  <c r="J196" i="24" s="1"/>
  <c r="J199" i="24"/>
  <c r="I204" i="24"/>
  <c r="J204" i="24" s="1"/>
  <c r="J207" i="24"/>
  <c r="I212" i="24"/>
  <c r="J212" i="24" s="1"/>
  <c r="J215" i="24"/>
  <c r="I220" i="24"/>
  <c r="J220" i="24" s="1"/>
  <c r="J223" i="24"/>
  <c r="J229" i="24"/>
  <c r="G337" i="24"/>
  <c r="I239" i="24"/>
  <c r="J239" i="24" s="1"/>
  <c r="I243" i="24"/>
  <c r="J243" i="24" s="1"/>
  <c r="I247" i="24"/>
  <c r="J247" i="24" s="1"/>
  <c r="I251" i="24"/>
  <c r="J251" i="24" s="1"/>
  <c r="I255" i="24"/>
  <c r="J255" i="24" s="1"/>
  <c r="I259" i="24"/>
  <c r="J259" i="24" s="1"/>
  <c r="I263" i="24"/>
  <c r="J263" i="24" s="1"/>
  <c r="I267" i="24"/>
  <c r="J267" i="24" s="1"/>
  <c r="I271" i="24"/>
  <c r="J271" i="24" s="1"/>
  <c r="I275" i="24"/>
  <c r="J275" i="24" s="1"/>
  <c r="I279" i="24"/>
  <c r="J279" i="24" s="1"/>
  <c r="I283" i="24"/>
  <c r="J283" i="24" s="1"/>
  <c r="I287" i="24"/>
  <c r="J287" i="24" s="1"/>
  <c r="I366" i="24"/>
  <c r="J366" i="24" s="1"/>
  <c r="I237" i="24"/>
  <c r="I9" i="24"/>
  <c r="J9" i="24" s="1"/>
  <c r="I18" i="24"/>
  <c r="J18" i="24" s="1"/>
  <c r="J21" i="24"/>
  <c r="I34" i="24"/>
  <c r="J34" i="24" s="1"/>
  <c r="I50" i="24"/>
  <c r="J50" i="24" s="1"/>
  <c r="J53" i="24"/>
  <c r="I76" i="24"/>
  <c r="J76" i="24" s="1"/>
  <c r="I92" i="24"/>
  <c r="J92" i="24" s="1"/>
  <c r="I108" i="24"/>
  <c r="J108" i="24" s="1"/>
  <c r="J25" i="24"/>
  <c r="J41" i="24"/>
  <c r="J99" i="24"/>
  <c r="J17" i="24"/>
  <c r="J33" i="24"/>
  <c r="I37" i="24"/>
  <c r="J37" i="24" s="1"/>
  <c r="J49" i="24"/>
  <c r="I63" i="24"/>
  <c r="J63" i="24" s="1"/>
  <c r="J75" i="24"/>
  <c r="I79" i="24"/>
  <c r="J79" i="24" s="1"/>
  <c r="J91" i="24"/>
  <c r="I95" i="24"/>
  <c r="J95" i="24" s="1"/>
  <c r="J107" i="24"/>
  <c r="I111" i="24"/>
  <c r="J111" i="24" s="1"/>
  <c r="J67" i="24"/>
  <c r="J83" i="24"/>
  <c r="G56" i="24"/>
  <c r="J13" i="24"/>
  <c r="J29" i="24"/>
  <c r="J45" i="24"/>
  <c r="J71" i="24"/>
  <c r="J87" i="24"/>
  <c r="J103" i="24"/>
  <c r="I8" i="24"/>
  <c r="J8" i="24" s="1"/>
  <c r="I12" i="24"/>
  <c r="J12" i="24" s="1"/>
  <c r="I16" i="24"/>
  <c r="J16" i="24" s="1"/>
  <c r="I20" i="24"/>
  <c r="J20" i="24" s="1"/>
  <c r="I24" i="24"/>
  <c r="J24" i="24" s="1"/>
  <c r="I28" i="24"/>
  <c r="J28" i="24" s="1"/>
  <c r="I32" i="24"/>
  <c r="J32" i="24" s="1"/>
  <c r="I36" i="24"/>
  <c r="J36" i="24" s="1"/>
  <c r="I40" i="24"/>
  <c r="J40" i="24" s="1"/>
  <c r="I44" i="24"/>
  <c r="J44" i="24" s="1"/>
  <c r="I48" i="24"/>
  <c r="J48" i="24" s="1"/>
  <c r="I52" i="24"/>
  <c r="J52" i="24" s="1"/>
  <c r="I62" i="24"/>
  <c r="J62" i="24" s="1"/>
  <c r="I66" i="24"/>
  <c r="J66" i="24" s="1"/>
  <c r="I70" i="24"/>
  <c r="J70" i="24" s="1"/>
  <c r="I74" i="24"/>
  <c r="J74" i="24" s="1"/>
  <c r="I78" i="24"/>
  <c r="J78" i="24" s="1"/>
  <c r="I82" i="24"/>
  <c r="J82" i="24" s="1"/>
  <c r="I86" i="24"/>
  <c r="J86" i="24" s="1"/>
  <c r="I90" i="24"/>
  <c r="J90" i="24" s="1"/>
  <c r="I94" i="24"/>
  <c r="J94" i="24" s="1"/>
  <c r="I98" i="24"/>
  <c r="J98" i="24" s="1"/>
  <c r="I102" i="24"/>
  <c r="J102" i="24" s="1"/>
  <c r="I106" i="24"/>
  <c r="J106" i="24" s="1"/>
  <c r="I110" i="24"/>
  <c r="J110" i="24" s="1"/>
  <c r="J34" i="21"/>
  <c r="C15" i="19" s="1"/>
  <c r="C36" i="19" s="1"/>
  <c r="J30" i="21"/>
  <c r="C14" i="19" s="1"/>
  <c r="C41" i="19" s="1"/>
  <c r="J16" i="21"/>
  <c r="C13" i="19" s="1"/>
  <c r="C39" i="19" s="1"/>
  <c r="J8" i="21"/>
  <c r="C12" i="19" s="1"/>
  <c r="C38" i="19" s="1"/>
  <c r="C26" i="21"/>
  <c r="C20" i="19" s="1"/>
  <c r="C45" i="19" s="1"/>
  <c r="C18" i="21"/>
  <c r="C17" i="19" s="1"/>
  <c r="C43" i="19" s="1"/>
  <c r="C7" i="21"/>
  <c r="C8" i="19" s="1"/>
  <c r="C32" i="19" s="1"/>
  <c r="H13" i="26" l="1"/>
  <c r="D175" i="24"/>
  <c r="E174" i="24" s="1"/>
  <c r="K56" i="25"/>
  <c r="J56" i="25"/>
  <c r="J358" i="24"/>
  <c r="D377" i="24" s="1"/>
  <c r="J369" i="24"/>
  <c r="D378" i="24" s="1"/>
  <c r="I231" i="24"/>
  <c r="I369" i="24"/>
  <c r="J183" i="24"/>
  <c r="J231" i="24" s="1"/>
  <c r="D375" i="24" s="1"/>
  <c r="J237" i="24"/>
  <c r="J337" i="24" s="1"/>
  <c r="D376" i="24" s="1"/>
  <c r="I337" i="24"/>
  <c r="I358" i="24"/>
  <c r="J56" i="24"/>
  <c r="D118" i="24" s="1"/>
  <c r="I112" i="24"/>
  <c r="J112" i="24"/>
  <c r="D119" i="24" s="1"/>
  <c r="I56" i="24"/>
  <c r="O6" i="25" l="1"/>
  <c r="L6" i="26"/>
  <c r="C7" i="22"/>
  <c r="E173" i="24"/>
  <c r="E175" i="24"/>
  <c r="C8" i="22"/>
  <c r="C10" i="22"/>
  <c r="C11" i="22"/>
  <c r="C9" i="22"/>
  <c r="D379" i="24"/>
  <c r="E379" i="24" s="1"/>
  <c r="D120" i="24"/>
  <c r="J7" i="21" l="1"/>
  <c r="C11" i="19" s="1"/>
  <c r="C37" i="19" s="1"/>
  <c r="L7" i="26"/>
  <c r="O7" i="25"/>
  <c r="J6" i="21"/>
  <c r="E378" i="24"/>
  <c r="E120" i="24"/>
  <c r="C6" i="22"/>
  <c r="C13" i="22" s="1"/>
  <c r="D12" i="22" s="1"/>
  <c r="E375" i="24"/>
  <c r="E377" i="24"/>
  <c r="E376" i="24"/>
  <c r="E118" i="24"/>
  <c r="E119" i="24"/>
  <c r="J75" i="21" l="1"/>
  <c r="C10" i="19"/>
  <c r="C34" i="19" s="1"/>
  <c r="O8" i="25"/>
  <c r="K6" i="21"/>
  <c r="L8" i="26"/>
  <c r="K7" i="21"/>
  <c r="D11" i="19" s="1"/>
  <c r="D37" i="19" s="1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6" i="13"/>
  <c r="L9" i="26" l="1"/>
  <c r="L7" i="21"/>
  <c r="E11" i="19" s="1"/>
  <c r="E37" i="19" s="1"/>
  <c r="D10" i="19"/>
  <c r="K75" i="21"/>
  <c r="O9" i="25"/>
  <c r="L6" i="21"/>
  <c r="C22" i="19"/>
  <c r="O10" i="25" l="1"/>
  <c r="N6" i="21" s="1"/>
  <c r="M6" i="21"/>
  <c r="E10" i="19"/>
  <c r="L75" i="21"/>
  <c r="D34" i="19"/>
  <c r="D35" i="19" s="1"/>
  <c r="D40" i="19" s="1"/>
  <c r="D42" i="19" s="1"/>
  <c r="D47" i="19" s="1"/>
  <c r="D9" i="19"/>
  <c r="L10" i="26"/>
  <c r="N7" i="21" s="1"/>
  <c r="G11" i="19" s="1"/>
  <c r="G37" i="19" s="1"/>
  <c r="M7" i="21"/>
  <c r="F11" i="19" s="1"/>
  <c r="F37" i="19" s="1"/>
  <c r="C19" i="19"/>
  <c r="G106" i="13"/>
  <c r="H21" i="13"/>
  <c r="J21" i="13" s="1"/>
  <c r="K21" i="13" s="1"/>
  <c r="H22" i="13"/>
  <c r="J22" i="13" s="1"/>
  <c r="H23" i="13"/>
  <c r="J23" i="13" s="1"/>
  <c r="H24" i="13"/>
  <c r="J24" i="13" s="1"/>
  <c r="K24" i="13" s="1"/>
  <c r="H25" i="13"/>
  <c r="J25" i="13" s="1"/>
  <c r="K25" i="13" s="1"/>
  <c r="H26" i="13"/>
  <c r="J26" i="13" s="1"/>
  <c r="H27" i="13"/>
  <c r="J27" i="13" s="1"/>
  <c r="H28" i="13"/>
  <c r="J28" i="13" s="1"/>
  <c r="H29" i="13"/>
  <c r="J29" i="13" s="1"/>
  <c r="K29" i="13" s="1"/>
  <c r="H30" i="13"/>
  <c r="J30" i="13" s="1"/>
  <c r="H31" i="13"/>
  <c r="J31" i="13" s="1"/>
  <c r="H32" i="13"/>
  <c r="J32" i="13" s="1"/>
  <c r="H33" i="13"/>
  <c r="J33" i="13" s="1"/>
  <c r="K33" i="13" s="1"/>
  <c r="H34" i="13"/>
  <c r="J34" i="13" s="1"/>
  <c r="H35" i="13"/>
  <c r="H36" i="13"/>
  <c r="J36" i="13" s="1"/>
  <c r="K36" i="13" s="1"/>
  <c r="H37" i="13"/>
  <c r="J37" i="13" s="1"/>
  <c r="K37" i="13" s="1"/>
  <c r="H38" i="13"/>
  <c r="J38" i="13" s="1"/>
  <c r="H39" i="13"/>
  <c r="J39" i="13" s="1"/>
  <c r="H40" i="13"/>
  <c r="J40" i="13" s="1"/>
  <c r="K40" i="13" s="1"/>
  <c r="H41" i="13"/>
  <c r="J41" i="13" s="1"/>
  <c r="H42" i="13"/>
  <c r="J42" i="13" s="1"/>
  <c r="H43" i="13"/>
  <c r="J43" i="13" s="1"/>
  <c r="H44" i="13"/>
  <c r="J44" i="13" s="1"/>
  <c r="H45" i="13"/>
  <c r="J45" i="13" s="1"/>
  <c r="H46" i="13"/>
  <c r="J46" i="13" s="1"/>
  <c r="H47" i="13"/>
  <c r="J47" i="13" s="1"/>
  <c r="H48" i="13"/>
  <c r="J48" i="13" s="1"/>
  <c r="H49" i="13"/>
  <c r="H50" i="13"/>
  <c r="J50" i="13" s="1"/>
  <c r="H51" i="13"/>
  <c r="J51" i="13" s="1"/>
  <c r="H52" i="13"/>
  <c r="J52" i="13" s="1"/>
  <c r="H53" i="13"/>
  <c r="J53" i="13" s="1"/>
  <c r="H54" i="13"/>
  <c r="J54" i="13" s="1"/>
  <c r="H55" i="13"/>
  <c r="H56" i="13"/>
  <c r="H57" i="13"/>
  <c r="J57" i="13" s="1"/>
  <c r="K57" i="13" s="1"/>
  <c r="H58" i="13"/>
  <c r="J58" i="13" s="1"/>
  <c r="H59" i="13"/>
  <c r="J59" i="13" s="1"/>
  <c r="H60" i="13"/>
  <c r="H61" i="13"/>
  <c r="J61" i="13" s="1"/>
  <c r="K61" i="13" s="1"/>
  <c r="H62" i="13"/>
  <c r="J62" i="13" s="1"/>
  <c r="H63" i="13"/>
  <c r="J63" i="13" s="1"/>
  <c r="H64" i="13"/>
  <c r="J64" i="13" s="1"/>
  <c r="H65" i="13"/>
  <c r="J65" i="13" s="1"/>
  <c r="H66" i="13"/>
  <c r="J66" i="13" s="1"/>
  <c r="H67" i="13"/>
  <c r="J67" i="13" s="1"/>
  <c r="H68" i="13"/>
  <c r="J68" i="13" s="1"/>
  <c r="H69" i="13"/>
  <c r="J69" i="13" s="1"/>
  <c r="H70" i="13"/>
  <c r="J70" i="13" s="1"/>
  <c r="H71" i="13"/>
  <c r="H72" i="13"/>
  <c r="J72" i="13" s="1"/>
  <c r="H73" i="13"/>
  <c r="J73" i="13" s="1"/>
  <c r="H74" i="13"/>
  <c r="J74" i="13" s="1"/>
  <c r="H75" i="13"/>
  <c r="J75" i="13" s="1"/>
  <c r="H76" i="13"/>
  <c r="J76" i="13" s="1"/>
  <c r="H77" i="13"/>
  <c r="H78" i="13"/>
  <c r="J78" i="13" s="1"/>
  <c r="H79" i="13"/>
  <c r="J79" i="13" s="1"/>
  <c r="H80" i="13"/>
  <c r="J80" i="13" s="1"/>
  <c r="H81" i="13"/>
  <c r="J81" i="13" s="1"/>
  <c r="H82" i="13"/>
  <c r="J82" i="13" s="1"/>
  <c r="H83" i="13"/>
  <c r="J83" i="13" s="1"/>
  <c r="H84" i="13"/>
  <c r="J84" i="13" s="1"/>
  <c r="H85" i="13"/>
  <c r="J85" i="13" s="1"/>
  <c r="H86" i="13"/>
  <c r="J86" i="13" s="1"/>
  <c r="H87" i="13"/>
  <c r="H88" i="13"/>
  <c r="H89" i="13"/>
  <c r="J89" i="13" s="1"/>
  <c r="H90" i="13"/>
  <c r="J90" i="13" s="1"/>
  <c r="H91" i="13"/>
  <c r="J91" i="13" s="1"/>
  <c r="H92" i="13"/>
  <c r="J92" i="13" s="1"/>
  <c r="H93" i="13"/>
  <c r="J93" i="13" s="1"/>
  <c r="H94" i="13"/>
  <c r="J94" i="13" s="1"/>
  <c r="H95" i="13"/>
  <c r="J95" i="13" s="1"/>
  <c r="H96" i="13"/>
  <c r="J96" i="13" s="1"/>
  <c r="H97" i="13"/>
  <c r="J97" i="13" s="1"/>
  <c r="H98" i="13"/>
  <c r="J98" i="13" s="1"/>
  <c r="H99" i="13"/>
  <c r="J99" i="13" s="1"/>
  <c r="H100" i="13"/>
  <c r="J100" i="13" s="1"/>
  <c r="H101" i="13"/>
  <c r="J101" i="13" s="1"/>
  <c r="H102" i="13"/>
  <c r="J102" i="13" s="1"/>
  <c r="H103" i="13"/>
  <c r="H104" i="13"/>
  <c r="J104" i="13" s="1"/>
  <c r="H105" i="13"/>
  <c r="H20" i="13"/>
  <c r="H19" i="13"/>
  <c r="J19" i="13" s="1"/>
  <c r="K19" i="13" s="1"/>
  <c r="H18" i="13"/>
  <c r="J18" i="13" s="1"/>
  <c r="K18" i="13" s="1"/>
  <c r="H17" i="13"/>
  <c r="H16" i="13"/>
  <c r="H15" i="13"/>
  <c r="J15" i="13" s="1"/>
  <c r="K15" i="13" s="1"/>
  <c r="H14" i="13"/>
  <c r="J14" i="13" s="1"/>
  <c r="K14" i="13" s="1"/>
  <c r="H13" i="13"/>
  <c r="H12" i="13"/>
  <c r="H11" i="13"/>
  <c r="J11" i="13" s="1"/>
  <c r="K11" i="13" s="1"/>
  <c r="H10" i="13"/>
  <c r="J10" i="13" s="1"/>
  <c r="K10" i="13" s="1"/>
  <c r="H9" i="13"/>
  <c r="H8" i="13"/>
  <c r="H7" i="13"/>
  <c r="J7" i="13" s="1"/>
  <c r="K7" i="13" s="1"/>
  <c r="H6" i="13"/>
  <c r="D7" i="20" l="1"/>
  <c r="D16" i="19"/>
  <c r="D23" i="19" s="1"/>
  <c r="D48" i="19"/>
  <c r="D49" i="19"/>
  <c r="E34" i="19"/>
  <c r="E35" i="19" s="1"/>
  <c r="E40" i="19" s="1"/>
  <c r="E42" i="19" s="1"/>
  <c r="E47" i="19" s="1"/>
  <c r="E9" i="19"/>
  <c r="F10" i="19"/>
  <c r="M75" i="21"/>
  <c r="G10" i="19"/>
  <c r="N75" i="21"/>
  <c r="K52" i="13"/>
  <c r="K41" i="13"/>
  <c r="K68" i="13"/>
  <c r="J105" i="13"/>
  <c r="K105" i="13" s="1"/>
  <c r="J88" i="13"/>
  <c r="K88" i="13" s="1"/>
  <c r="K45" i="13"/>
  <c r="K104" i="13"/>
  <c r="K84" i="13"/>
  <c r="K73" i="13"/>
  <c r="J77" i="13"/>
  <c r="K77" i="13" s="1"/>
  <c r="J56" i="13"/>
  <c r="K56" i="13" s="1"/>
  <c r="K97" i="13"/>
  <c r="K44" i="13"/>
  <c r="K100" i="13"/>
  <c r="K93" i="13"/>
  <c r="K92" i="13"/>
  <c r="K89" i="13"/>
  <c r="K81" i="13"/>
  <c r="K72" i="13"/>
  <c r="K76" i="13"/>
  <c r="K65" i="13"/>
  <c r="J60" i="13"/>
  <c r="K60" i="13" s="1"/>
  <c r="J49" i="13"/>
  <c r="K49" i="13" s="1"/>
  <c r="K32" i="13"/>
  <c r="H106" i="13"/>
  <c r="K99" i="13"/>
  <c r="K83" i="13"/>
  <c r="K67" i="13"/>
  <c r="K51" i="13"/>
  <c r="K23" i="13"/>
  <c r="K101" i="13"/>
  <c r="K96" i="13"/>
  <c r="K95" i="13"/>
  <c r="K85" i="13"/>
  <c r="K80" i="13"/>
  <c r="K79" i="13"/>
  <c r="K69" i="13"/>
  <c r="K64" i="13"/>
  <c r="K63" i="13"/>
  <c r="K53" i="13"/>
  <c r="K48" i="13"/>
  <c r="K47" i="13"/>
  <c r="K28" i="13"/>
  <c r="K27" i="13"/>
  <c r="J103" i="13"/>
  <c r="K103" i="13" s="1"/>
  <c r="K91" i="13"/>
  <c r="J87" i="13"/>
  <c r="K87" i="13" s="1"/>
  <c r="K75" i="13"/>
  <c r="J71" i="13"/>
  <c r="K71" i="13" s="1"/>
  <c r="K59" i="13"/>
  <c r="J55" i="13"/>
  <c r="K55" i="13" s="1"/>
  <c r="K43" i="13"/>
  <c r="J35" i="13"/>
  <c r="K35" i="13" s="1"/>
  <c r="K31" i="13"/>
  <c r="K39" i="13"/>
  <c r="K102" i="13"/>
  <c r="K98" i="13"/>
  <c r="K94" i="13"/>
  <c r="K90" i="13"/>
  <c r="K86" i="13"/>
  <c r="K82" i="13"/>
  <c r="K78" i="13"/>
  <c r="K74" i="13"/>
  <c r="K70" i="13"/>
  <c r="K66" i="13"/>
  <c r="K62" i="13"/>
  <c r="K58" i="13"/>
  <c r="K54" i="13"/>
  <c r="K50" i="13"/>
  <c r="K46" i="13"/>
  <c r="K42" i="13"/>
  <c r="K38" i="13"/>
  <c r="K34" i="13"/>
  <c r="K30" i="13"/>
  <c r="K26" i="13"/>
  <c r="K22" i="13"/>
  <c r="J6" i="13"/>
  <c r="J9" i="13"/>
  <c r="K9" i="13" s="1"/>
  <c r="J13" i="13"/>
  <c r="K13" i="13" s="1"/>
  <c r="J17" i="13"/>
  <c r="K17" i="13" s="1"/>
  <c r="J8" i="13"/>
  <c r="J12" i="13"/>
  <c r="K12" i="13" s="1"/>
  <c r="J16" i="13"/>
  <c r="K16" i="13" s="1"/>
  <c r="J20" i="13"/>
  <c r="K20" i="13" s="1"/>
  <c r="E7" i="20" l="1"/>
  <c r="E16" i="19"/>
  <c r="E23" i="19" s="1"/>
  <c r="E48" i="19"/>
  <c r="E49" i="19"/>
  <c r="F34" i="19"/>
  <c r="F35" i="19" s="1"/>
  <c r="F40" i="19" s="1"/>
  <c r="F42" i="19" s="1"/>
  <c r="F47" i="19" s="1"/>
  <c r="F9" i="19"/>
  <c r="D24" i="19"/>
  <c r="D9" i="20" s="1"/>
  <c r="D25" i="19"/>
  <c r="G34" i="19"/>
  <c r="G35" i="19" s="1"/>
  <c r="G40" i="19" s="1"/>
  <c r="G42" i="19" s="1"/>
  <c r="G47" i="19" s="1"/>
  <c r="G48" i="19" s="1"/>
  <c r="G49" i="19" s="1"/>
  <c r="G9" i="19"/>
  <c r="D11" i="20"/>
  <c r="D8" i="20"/>
  <c r="J106" i="13"/>
  <c r="K6" i="13"/>
  <c r="K8" i="13"/>
  <c r="D10" i="20" l="1"/>
  <c r="F48" i="19"/>
  <c r="F49" i="19" s="1"/>
  <c r="F7" i="20"/>
  <c r="F16" i="19"/>
  <c r="F23" i="19" s="1"/>
  <c r="G16" i="19"/>
  <c r="G23" i="19" s="1"/>
  <c r="G7" i="20"/>
  <c r="E25" i="19"/>
  <c r="E24" i="19"/>
  <c r="E9" i="20" s="1"/>
  <c r="E8" i="20"/>
  <c r="E11" i="20"/>
  <c r="K106" i="13"/>
  <c r="E10" i="20" l="1"/>
  <c r="E13" i="20" s="1"/>
  <c r="G24" i="19"/>
  <c r="G9" i="20" s="1"/>
  <c r="F11" i="20"/>
  <c r="F8" i="20"/>
  <c r="F24" i="19"/>
  <c r="F9" i="20" s="1"/>
  <c r="G8" i="20"/>
  <c r="G10" i="20" s="1"/>
  <c r="G13" i="20" s="1"/>
  <c r="G11" i="20"/>
  <c r="C6" i="21"/>
  <c r="C7" i="19" s="1"/>
  <c r="C31" i="19" s="1"/>
  <c r="C33" i="19" s="1"/>
  <c r="C35" i="19" s="1"/>
  <c r="C40" i="19" s="1"/>
  <c r="C42" i="19" s="1"/>
  <c r="C47" i="19" s="1"/>
  <c r="C48" i="19" s="1"/>
  <c r="C49" i="19" s="1"/>
  <c r="O6" i="13"/>
  <c r="O7" i="13" s="1"/>
  <c r="O8" i="13" s="1"/>
  <c r="O9" i="13" s="1"/>
  <c r="O10" i="13" s="1"/>
  <c r="C48" i="21"/>
  <c r="C9" i="19"/>
  <c r="G14" i="20" l="1"/>
  <c r="E14" i="20"/>
  <c r="F25" i="19"/>
  <c r="F10" i="20"/>
  <c r="F13" i="20" s="1"/>
  <c r="G25" i="19"/>
  <c r="C7" i="20"/>
  <c r="C6" i="19"/>
  <c r="F14" i="20" l="1"/>
  <c r="D8" i="22"/>
  <c r="C12" i="20"/>
  <c r="D6" i="22"/>
  <c r="G6" i="22"/>
  <c r="D7" i="22"/>
  <c r="D13" i="22"/>
  <c r="D12" i="20" s="1"/>
  <c r="D11" i="22"/>
  <c r="D10" i="22"/>
  <c r="D9" i="22"/>
  <c r="C6" i="20"/>
  <c r="C16" i="19"/>
  <c r="C23" i="19" s="1"/>
  <c r="C24" i="19" s="1"/>
  <c r="D14" i="20" l="1"/>
  <c r="D13" i="20"/>
  <c r="G11" i="22"/>
  <c r="H6" i="22" s="1"/>
  <c r="C25" i="19"/>
  <c r="C9" i="20"/>
  <c r="C8" i="20"/>
  <c r="C11" i="20"/>
  <c r="H8" i="22" l="1"/>
  <c r="H7" i="22"/>
  <c r="H9" i="22"/>
  <c r="H11" i="22"/>
  <c r="H10" i="22"/>
  <c r="C10" i="20"/>
  <c r="C13" i="20" s="1"/>
  <c r="C14" i="20" l="1"/>
</calcChain>
</file>

<file path=xl/sharedStrings.xml><?xml version="1.0" encoding="utf-8"?>
<sst xmlns="http://schemas.openxmlformats.org/spreadsheetml/2006/main" count="832" uniqueCount="385">
  <si>
    <t>Broj</t>
  </si>
  <si>
    <t>Jedinica mere</t>
  </si>
  <si>
    <t>Količina</t>
  </si>
  <si>
    <t>-</t>
  </si>
  <si>
    <t>Bruto vrednost</t>
  </si>
  <si>
    <t>Popust (%)</t>
  </si>
  <si>
    <t>Neto vrednost</t>
  </si>
  <si>
    <t>Popust (iznos)</t>
  </si>
  <si>
    <t>jm</t>
  </si>
  <si>
    <t>kom.</t>
  </si>
  <si>
    <t>pak.</t>
  </si>
  <si>
    <t>dan</t>
  </si>
  <si>
    <t>sat</t>
  </si>
  <si>
    <t>m</t>
  </si>
  <si>
    <t>m2</t>
  </si>
  <si>
    <t>m3</t>
  </si>
  <si>
    <t xml:space="preserve">Ostalo </t>
  </si>
  <si>
    <t>Ukupno</t>
  </si>
  <si>
    <t>Oprema koja treba da bude nabavljena</t>
  </si>
  <si>
    <t>Pozicija</t>
  </si>
  <si>
    <t>Oprema koja je već nabavljena</t>
  </si>
  <si>
    <t>Ukupna vrednost opreme</t>
  </si>
  <si>
    <t>Učešće</t>
  </si>
  <si>
    <t>NAPOMENA: popunjavati samo zelena polja</t>
  </si>
  <si>
    <t>Naziv opreme</t>
  </si>
  <si>
    <t>Naziv ulaganja</t>
  </si>
  <si>
    <t>Nabavka rezervnih delova</t>
  </si>
  <si>
    <t xml:space="preserve">Nabavka sirovina i materijala </t>
  </si>
  <si>
    <t>Nabavka nematerijalne imovine</t>
  </si>
  <si>
    <t>Molersko-farbarski radovi</t>
  </si>
  <si>
    <t xml:space="preserve">Električarski radovi </t>
  </si>
  <si>
    <t>Gipsarski radovi</t>
  </si>
  <si>
    <t xml:space="preserve">Stolarski radovi </t>
  </si>
  <si>
    <t>Keramičarski radovi</t>
  </si>
  <si>
    <t>Vodoinstalaterski radovi</t>
  </si>
  <si>
    <t>Ostali radovi</t>
  </si>
  <si>
    <t>Iznos</t>
  </si>
  <si>
    <t>Adaptacija poslovnog prostora</t>
  </si>
  <si>
    <t>Arhitekta i/ili dizajner</t>
  </si>
  <si>
    <t xml:space="preserve">Mašinski radovi </t>
  </si>
  <si>
    <t>Radovi u vezi grejanja</t>
  </si>
  <si>
    <t>Radovi u vezi telekomunikacija</t>
  </si>
  <si>
    <t>Radovi u vezi zaštite od požara</t>
  </si>
  <si>
    <t>Radovi u vezi obezbeđenja</t>
  </si>
  <si>
    <t>Uređenje enterijera</t>
  </si>
  <si>
    <t xml:space="preserve">Čišćenje i spremanje </t>
  </si>
  <si>
    <t>Prevoz i pretovar robe</t>
  </si>
  <si>
    <t xml:space="preserve">Botanički radovi </t>
  </si>
  <si>
    <t xml:space="preserve">Vrsta radova </t>
  </si>
  <si>
    <t>Materijal</t>
  </si>
  <si>
    <t>"Ruke"</t>
  </si>
  <si>
    <t>Kupovina poslovnog prostora</t>
  </si>
  <si>
    <t xml:space="preserve">Kupovina poslovnog prostora </t>
  </si>
  <si>
    <t xml:space="preserve">Poslovni prostor </t>
  </si>
  <si>
    <t>Neto cena</t>
  </si>
  <si>
    <t>Provizija</t>
  </si>
  <si>
    <t>Naziv rezervnog dela</t>
  </si>
  <si>
    <t>Nabavka sirovina i materijala</t>
  </si>
  <si>
    <t>Naziv sirovine ili materijala</t>
  </si>
  <si>
    <t>Naziv nematerijalne imovine</t>
  </si>
  <si>
    <t>Sopstvena sredstva</t>
  </si>
  <si>
    <t xml:space="preserve">Krediti </t>
  </si>
  <si>
    <t>Naziv proizvoda ili usluge</t>
  </si>
  <si>
    <t>Cena po jedinici</t>
  </si>
  <si>
    <t>Bruto prihodi</t>
  </si>
  <si>
    <t>Neto prihodi</t>
  </si>
  <si>
    <t>UKUPNA VREDNOST ULAGANJA U OPREMU</t>
  </si>
  <si>
    <t>UKUPNA VREDNOST ULAGANJA U POSLOVNI PROSTOR</t>
  </si>
  <si>
    <t>UKUPNA VREDNOST OSTALIH ULAGANJA</t>
  </si>
  <si>
    <t>Ukupna vrednost ulaganja (investicija)</t>
  </si>
  <si>
    <t>Izvori finansiranja (fnansiranje investicije)</t>
  </si>
  <si>
    <t>Grubi građevinski radovi</t>
  </si>
  <si>
    <t xml:space="preserve">Podopolagački radovi </t>
  </si>
  <si>
    <t xml:space="preserve">Bravarski radovi </t>
  </si>
  <si>
    <t>Limarski radovi</t>
  </si>
  <si>
    <t>Betonski i armirački radovi</t>
  </si>
  <si>
    <t xml:space="preserve">Izolaterski radovi </t>
  </si>
  <si>
    <t xml:space="preserve">Montažni radovi </t>
  </si>
  <si>
    <t>Projektant i/ili građevinac</t>
  </si>
  <si>
    <t>kWh</t>
  </si>
  <si>
    <t>Troškovi električne energije</t>
  </si>
  <si>
    <t>Troškovi vodovoda i kanalizacije</t>
  </si>
  <si>
    <t>Troškovi grejanja</t>
  </si>
  <si>
    <t xml:space="preserve">Troškovi goriva </t>
  </si>
  <si>
    <t>litar</t>
  </si>
  <si>
    <t>kg</t>
  </si>
  <si>
    <t>km</t>
  </si>
  <si>
    <t>Količina (mesečno)</t>
  </si>
  <si>
    <t>Količina (godišnje)</t>
  </si>
  <si>
    <t>Naziv energenta</t>
  </si>
  <si>
    <t>Umanjenje (%)</t>
  </si>
  <si>
    <t>Umanjenje (iznos)</t>
  </si>
  <si>
    <t>Bruto trošak</t>
  </si>
  <si>
    <t>Neto trošak</t>
  </si>
  <si>
    <t>Troškovi goriva i energije</t>
  </si>
  <si>
    <t>nedelja</t>
  </si>
  <si>
    <t>mesec</t>
  </si>
  <si>
    <t>godina</t>
  </si>
  <si>
    <t>Troškovi zakupnina</t>
  </si>
  <si>
    <t>Troškovi transportnih usluga</t>
  </si>
  <si>
    <t xml:space="preserve">Ostala ulaganja </t>
  </si>
  <si>
    <r>
      <t xml:space="preserve">Savet 1: preporučuje se da </t>
    </r>
    <r>
      <rPr>
        <u/>
        <sz val="12"/>
        <color rgb="FFFF0000"/>
        <rFont val="Calibri"/>
        <family val="2"/>
      </rPr>
      <t>oprema</t>
    </r>
    <r>
      <rPr>
        <sz val="12"/>
        <color rgb="FFFF0000"/>
        <rFont val="Calibri"/>
        <family val="2"/>
      </rPr>
      <t xml:space="preserve"> učestvuje sa više od 70% u ukupnoj vrednosti investicije </t>
    </r>
  </si>
  <si>
    <t>Prihodi od članarina</t>
  </si>
  <si>
    <t>Prihodi od kamata</t>
  </si>
  <si>
    <t>Ostali prihodi</t>
  </si>
  <si>
    <t>* zavisna pravna lica i zajednička ulaganja</t>
  </si>
  <si>
    <t>Troškovi materijala</t>
  </si>
  <si>
    <t xml:space="preserve">Naziv materijala </t>
  </si>
  <si>
    <t xml:space="preserve">Troškovi proizvodnih usluga </t>
  </si>
  <si>
    <t>Ostali troškovi proizvodnih usluga</t>
  </si>
  <si>
    <t xml:space="preserve">Nematerijalni troškovi </t>
  </si>
  <si>
    <t>Troškovi istraživanja</t>
  </si>
  <si>
    <t xml:space="preserve">Troškovi reprezentacije </t>
  </si>
  <si>
    <t>Troškovi premija osiguranja</t>
  </si>
  <si>
    <t>Troškovi platnog prometa</t>
  </si>
  <si>
    <t>Troškovi članarina</t>
  </si>
  <si>
    <t>Troškovi doprinosa</t>
  </si>
  <si>
    <t xml:space="preserve">Ostali nematerijalni troškovi </t>
  </si>
  <si>
    <t xml:space="preserve">Finansijski rashodi </t>
  </si>
  <si>
    <t>Rashodi kamata</t>
  </si>
  <si>
    <t>Negativne kursne razlike</t>
  </si>
  <si>
    <t>Ostali finansijski rashodi</t>
  </si>
  <si>
    <t>Ukupni rashodi</t>
  </si>
  <si>
    <t>Troškovi usluga održavanja*</t>
  </si>
  <si>
    <t>* održavanje osnovnih sredstava</t>
  </si>
  <si>
    <t>Troškovi amortizacije i rezervisanja</t>
  </si>
  <si>
    <t>Troškovi amortizacije</t>
  </si>
  <si>
    <t>Troškovi rezervisanja za garantni rok</t>
  </si>
  <si>
    <t>Troškovi rezervisanja za ostale potrebe</t>
  </si>
  <si>
    <t>Troškovi naknada po ugovoru o delu</t>
  </si>
  <si>
    <t>Troškovi naknada po autorskim ugovorima</t>
  </si>
  <si>
    <t>Troškovi naknada po osnovu ostalih ugovora</t>
  </si>
  <si>
    <t>Ostali rashodi</t>
  </si>
  <si>
    <t>Otpis potraživanja</t>
  </si>
  <si>
    <t>Troškovi sporova</t>
  </si>
  <si>
    <t xml:space="preserve">Troškovi prekršaja </t>
  </si>
  <si>
    <t>Troškovi kazni i penala</t>
  </si>
  <si>
    <t>Naknade štete drugim licima</t>
  </si>
  <si>
    <t>Ukupni prihodi</t>
  </si>
  <si>
    <t>Troškovi reklame i promocije</t>
  </si>
  <si>
    <t>Troškovi sajmova i ostalih nastupa</t>
  </si>
  <si>
    <t>Ostali poslovni prihodi</t>
  </si>
  <si>
    <t>Prihodi od premija</t>
  </si>
  <si>
    <t>Prihodi od subvencija</t>
  </si>
  <si>
    <t>Prihodi od dotacija</t>
  </si>
  <si>
    <t>Prihodi od regresa</t>
  </si>
  <si>
    <t>Prihodi od kompenzacija</t>
  </si>
  <si>
    <t>Prihodi od poreskih povraćaja</t>
  </si>
  <si>
    <t>Prihodi od zakupnina</t>
  </si>
  <si>
    <t>Prihodi od licencnih naknada</t>
  </si>
  <si>
    <t>Pozitivne kursne razlike</t>
  </si>
  <si>
    <t>Odobreni kasa skonto</t>
  </si>
  <si>
    <t>Ostali finansijski prihodi</t>
  </si>
  <si>
    <t>Valutna klauzula</t>
  </si>
  <si>
    <t>Finansijski prihodi iz odnosa sa MZP i OPL**</t>
  </si>
  <si>
    <t>Učešće u dobitku ZPL i ZU*</t>
  </si>
  <si>
    <t>Dobici od prodaje nematerijalnih ulaganja</t>
  </si>
  <si>
    <t>Dobici od prodaje nekretnina</t>
  </si>
  <si>
    <t>Dobici od prodaje postrojenja</t>
  </si>
  <si>
    <t>Dobici od prodaje opreme</t>
  </si>
  <si>
    <t>Dobici od prodaje šuma</t>
  </si>
  <si>
    <t>Dobici od prodaje višegodišnjih zasada</t>
  </si>
  <si>
    <t>Dobici od prodaje ostalih bioloških sredstava</t>
  </si>
  <si>
    <t>Dobici od prodaje udela</t>
  </si>
  <si>
    <t>Dobici od prodaje akcija</t>
  </si>
  <si>
    <t>Dobici od prodaje materijala</t>
  </si>
  <si>
    <t>Dobici od prodaje rezervnih delova</t>
  </si>
  <si>
    <t>Dobici od prodaje alata</t>
  </si>
  <si>
    <t xml:space="preserve">Dobici od prodaje inventara </t>
  </si>
  <si>
    <t>Naplaćena otpisana potraživanja</t>
  </si>
  <si>
    <t>Prihodi po osnovu ugovorenih zaštita od rizika</t>
  </si>
  <si>
    <t>Prihodi od smanjenja obaveza</t>
  </si>
  <si>
    <t>Prihodi od ukidanja dugoročnih rezervisanja</t>
  </si>
  <si>
    <t>Prihodi od usklađivanja vrednosti imovine</t>
  </si>
  <si>
    <t>Gubici po osnovu rashodovanja i prodaje imovine</t>
  </si>
  <si>
    <t>Gubici po osnovu rashodovanja i prodaje bioloških sredstava</t>
  </si>
  <si>
    <t>Gubici po osnovu prodaje akcija</t>
  </si>
  <si>
    <t>Gubici po osnovu prodaje udela</t>
  </si>
  <si>
    <t>Gubici od prodaje ostalih učešća</t>
  </si>
  <si>
    <t>Gubici od prodaje hartija od vrednosti</t>
  </si>
  <si>
    <t>Dobici od prodaje hartija od vrednosti</t>
  </si>
  <si>
    <t>Gubici od prodaje materijala</t>
  </si>
  <si>
    <t>Gubici od prodaje rezervnih delova</t>
  </si>
  <si>
    <t>Gubici od prodaje alata</t>
  </si>
  <si>
    <t xml:space="preserve">Gubici od prodaje inventara </t>
  </si>
  <si>
    <t xml:space="preserve">Viškovi osnovnih sredstava, materijala itd. </t>
  </si>
  <si>
    <t xml:space="preserve">Manjkovi osnovnih sredstava, materijala itd. </t>
  </si>
  <si>
    <t>Rashodovanje zaliha materijala i robe</t>
  </si>
  <si>
    <t>Humanitarni, kulturni, sportski i drugi izdaci</t>
  </si>
  <si>
    <t>Donacije, subvencije i sl.</t>
  </si>
  <si>
    <t>Rashodi po osnovu obezvređivanja imovine</t>
  </si>
  <si>
    <t xml:space="preserve">Troškovi zarada i naknada zarada </t>
  </si>
  <si>
    <t>POSLOVNI REZULTAT</t>
  </si>
  <si>
    <t>FINANSIJSKI REZULTAT</t>
  </si>
  <si>
    <t>REZULTAT IZ OSTALIH AKTIVNOSTI</t>
  </si>
  <si>
    <t>DOBIT PRE OPOREZIVANJA</t>
  </si>
  <si>
    <t>NETO DOBIT</t>
  </si>
  <si>
    <t>Porez na dobit (15%)</t>
  </si>
  <si>
    <t>POSLOVNI PRIHODI</t>
  </si>
  <si>
    <t xml:space="preserve">POSLOVNI PRIHODI </t>
  </si>
  <si>
    <t>BRUTO DOBIT</t>
  </si>
  <si>
    <t>DOBIT PRE OPOREZIVANJA I KAMATA (EBIT)</t>
  </si>
  <si>
    <t>DOBIT PRE OPOREZIVANJA, KAMATA I AMORTIZACIJE (EBITDA)</t>
  </si>
  <si>
    <t>DOBIT PRE OPOREZIVANJA (EBT)</t>
  </si>
  <si>
    <t>Bilans uspeha - prikaz 1</t>
  </si>
  <si>
    <t>Bilans uspeha - prikaz 2</t>
  </si>
  <si>
    <t>POSLOVNI RASHODI</t>
  </si>
  <si>
    <t>KOEFICIJENT EKONOMIČNOSTI</t>
  </si>
  <si>
    <t>Vrednost investicije</t>
  </si>
  <si>
    <t>VREME VRAĆANJA ULAGANJA</t>
  </si>
  <si>
    <t>Finansijski pokazatelji</t>
  </si>
  <si>
    <t>Sto</t>
  </si>
  <si>
    <t>Stolice</t>
  </si>
  <si>
    <t>Rezervni deo 1</t>
  </si>
  <si>
    <t>Rezervni deo 2</t>
  </si>
  <si>
    <t>Materijal 1</t>
  </si>
  <si>
    <t>Materijal 2</t>
  </si>
  <si>
    <t>Proizvod 1</t>
  </si>
  <si>
    <t>Proizvod 2</t>
  </si>
  <si>
    <t>Proizvod 3</t>
  </si>
  <si>
    <t>Obračun zarada</t>
  </si>
  <si>
    <t>Prihodi od prodaje</t>
  </si>
  <si>
    <t xml:space="preserve">Finansijski prihodi  </t>
  </si>
  <si>
    <t>Prihodi</t>
  </si>
  <si>
    <t>Obračun prihoda od prodaje</t>
  </si>
  <si>
    <t>Rashodi</t>
  </si>
  <si>
    <t>Izvor finansiranja</t>
  </si>
  <si>
    <t xml:space="preserve">Ostali izvori </t>
  </si>
  <si>
    <t>Ostala ulaganja</t>
  </si>
  <si>
    <t xml:space="preserve">Pozicija </t>
  </si>
  <si>
    <t>Ulaganje u poslovni prostor</t>
  </si>
  <si>
    <t xml:space="preserve">Ulaganje u opremu </t>
  </si>
  <si>
    <t>Oprema koja je nabavljena</t>
  </si>
  <si>
    <t xml:space="preserve">Oprema koja treba da bude nabavljena </t>
  </si>
  <si>
    <t xml:space="preserve">Iznos troškova </t>
  </si>
  <si>
    <t>Nabavna vrednost</t>
  </si>
  <si>
    <t>Vek upotrebe u godinama</t>
  </si>
  <si>
    <t>Stopa amortizacije</t>
  </si>
  <si>
    <t>Iznos amortizacije</t>
  </si>
  <si>
    <t>Stope doprinosa</t>
  </si>
  <si>
    <t>Naziv radnog mesta</t>
  </si>
  <si>
    <t>Neto</t>
  </si>
  <si>
    <t>Bruto</t>
  </si>
  <si>
    <t xml:space="preserve">Januar 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</si>
  <si>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</si>
  <si>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</si>
  <si>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</si>
  <si>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</si>
  <si>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</si>
  <si>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</si>
  <si>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</si>
  <si>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</si>
  <si>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</si>
  <si>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</si>
  <si>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</si>
  <si>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 xml:space="preserve">Ukupno </t>
  </si>
  <si>
    <t>Direktor</t>
  </si>
  <si>
    <t>Ostala oprema</t>
  </si>
  <si>
    <t>Prihodi i rashodi</t>
  </si>
  <si>
    <t>Bilans uspeha</t>
  </si>
  <si>
    <t xml:space="preserve">Pokazatelji </t>
  </si>
  <si>
    <t>Obračun ulaganja</t>
  </si>
  <si>
    <t>Obračun troškova materijala</t>
  </si>
  <si>
    <t xml:space="preserve">Obračun amortizacije </t>
  </si>
  <si>
    <t>** matična i zavisna pravna lica i ostala pravna lica</t>
  </si>
  <si>
    <t>TNU**: Troškovi knjigovodstvenih usluga</t>
  </si>
  <si>
    <t>TNU**: Troškovi advokatskih usluga</t>
  </si>
  <si>
    <t>TNU**: Troškovi konsultantskih usluga</t>
  </si>
  <si>
    <t>TNU**: Troškovi stručnog usavršavanja zaposlenih</t>
  </si>
  <si>
    <t xml:space="preserve">TNU**: Troškovi održavanja higijene </t>
  </si>
  <si>
    <t>TNU**: Troškovi ostalih neproizvodnih usluga</t>
  </si>
  <si>
    <t>Troškovi poreza***</t>
  </si>
  <si>
    <t>Troškovi zarada****</t>
  </si>
  <si>
    <t>Troškovi naknada po ugovoru o PP***** poslovima</t>
  </si>
  <si>
    <t>Troškovi naknada članovima UO i NO******</t>
  </si>
  <si>
    <t>OLR*******: Naknade za službena putovanja</t>
  </si>
  <si>
    <t>OLR*******: Pomoć zaposlenima</t>
  </si>
  <si>
    <t xml:space="preserve">OLR*******: Otpremnine </t>
  </si>
  <si>
    <t>OLR*******: Ostalo</t>
  </si>
  <si>
    <t>Učešće u gubitku ZPL i ZU********</t>
  </si>
  <si>
    <t>Finansijski rashodi iz odnosa sa MZP i OPL*********</t>
  </si>
  <si>
    <t>** troškovi neproizvodnih usluga</t>
  </si>
  <si>
    <t>*** troškovi poreza na imovinu i naknade za uređenje gradskog građevinskog zemljišta</t>
  </si>
  <si>
    <t xml:space="preserve">**** troškovi zarada i naknada zarada, ukupno sa porezima i doprinosima </t>
  </si>
  <si>
    <t xml:space="preserve">***** privremeni i povremeni poslovi </t>
  </si>
  <si>
    <t>******* ostali lični rashodi i naknade</t>
  </si>
  <si>
    <t>****** upravni i nadzorni odbor</t>
  </si>
  <si>
    <t>******** zavisna pravna lica i zajednička ulaganja</t>
  </si>
  <si>
    <t>********* matična i zavisna pravna lica i ostala pravna lica</t>
  </si>
  <si>
    <t>Uputstvo</t>
  </si>
  <si>
    <t>Uputstvo za upotrebu modela</t>
  </si>
  <si>
    <t>Ulaganja</t>
  </si>
  <si>
    <t xml:space="preserve">Korak 1: popuniti tabele u kojima su sadržani obračuni (zelene stranice)
Korak 2: popuniti tabele sa prihodima i rashodima (roze stranica)
Korak 3: popuniti tabelu sa ulaganjima (roze stranica) </t>
  </si>
  <si>
    <t>Obračun troškova goriva i energije</t>
  </si>
  <si>
    <t>Ovde se unose podaci o izvorima finansiranja</t>
  </si>
  <si>
    <t>Ovde se unose podaci o prihodima i rashodima</t>
  </si>
  <si>
    <t>Ovde se unose podaci o troškovima goriva i energije</t>
  </si>
  <si>
    <t>Ovde se unose podaci o zaradama zaposlenih</t>
  </si>
  <si>
    <t>Ovde se unose podaci o ulaganjima</t>
  </si>
  <si>
    <t>Ovde se unose podaci o prihodima od prodaje</t>
  </si>
  <si>
    <t>Ovde se unose podaci o troškovima materijala</t>
  </si>
  <si>
    <t>Ovde se unose podaci o amortizaciji opreme</t>
  </si>
  <si>
    <r>
      <t xml:space="preserve">Model je sastavljen od niza tabela koje su povezane formulama. U okviru tabela, </t>
    </r>
    <r>
      <rPr>
        <b/>
        <sz val="14"/>
        <color theme="2" tint="-0.749992370372631"/>
        <rFont val="Calibri"/>
        <family val="2"/>
        <scheme val="minor"/>
      </rPr>
      <t>popunjavaju se samo polja koja su označena zelenom bojom.</t>
    </r>
    <r>
      <rPr>
        <sz val="14"/>
        <color theme="2" tint="-0.749992370372631"/>
        <rFont val="Calibri"/>
        <family val="2"/>
        <scheme val="minor"/>
      </rPr>
      <t xml:space="preserve"> Ta polja se nalaze na stranicama "Ulaganja", "Prihodi i rashodi" i "Obračuni". </t>
    </r>
  </si>
  <si>
    <t>Kojim redom popunjavati tabele?</t>
  </si>
  <si>
    <t xml:space="preserve">Kako popunjavati tabele? </t>
  </si>
  <si>
    <t xml:space="preserve">Gde se nalaze podaci koje treba uneti u obrazac biznis 
plana? </t>
  </si>
  <si>
    <t xml:space="preserve">Sadržaj - linkovi </t>
  </si>
  <si>
    <t>Prihodi u godini 1</t>
  </si>
  <si>
    <t>Prihodi u godini 2</t>
  </si>
  <si>
    <t xml:space="preserve">Neto prihodi </t>
  </si>
  <si>
    <t>Stopa rasta</t>
  </si>
  <si>
    <t>Prihodi u godini 3</t>
  </si>
  <si>
    <t>Prihodi u godini 4</t>
  </si>
  <si>
    <t>Prihodi u godini 5</t>
  </si>
  <si>
    <t>Prihodi od prodaje - po godinama</t>
  </si>
  <si>
    <t>Prihodi od prodaje - prva godina</t>
  </si>
  <si>
    <t>Troškovi materijala - prva godina</t>
  </si>
  <si>
    <t>Troškovi materijala - po godinama</t>
  </si>
  <si>
    <t>Troškovi materijala u godini 1</t>
  </si>
  <si>
    <t>Troškovi materijala u godini 2</t>
  </si>
  <si>
    <t>Troškovi materijala u godini 3</t>
  </si>
  <si>
    <t>Troškovi materijala u godini 4</t>
  </si>
  <si>
    <t>Troškovi materijala u godini 5</t>
  </si>
  <si>
    <t>Neto troškovi</t>
  </si>
  <si>
    <t>Troškovi goriva i energije - prva godina</t>
  </si>
  <si>
    <t>Troškovi goriva i energije - po godinama</t>
  </si>
  <si>
    <t>Troškovi goriva i energije u godini 1</t>
  </si>
  <si>
    <t xml:space="preserve">Troškovi goriva i energije u godini 2 </t>
  </si>
  <si>
    <t>Troškovi goriva i energije u godini 3</t>
  </si>
  <si>
    <t>Troškovi goriva i energije u godini 4</t>
  </si>
  <si>
    <t>Troškovi goriva i energije u godini 5</t>
  </si>
  <si>
    <t>Iznos troškova</t>
  </si>
  <si>
    <t>TA u godini 1</t>
  </si>
  <si>
    <t>TA u godini 2</t>
  </si>
  <si>
    <t>TA u godini 3</t>
  </si>
  <si>
    <t>TA u godini 4</t>
  </si>
  <si>
    <t>TA u godini 5</t>
  </si>
  <si>
    <t>Troškovi amortizacije - obračun</t>
  </si>
  <si>
    <t>Troškovi amortizacije - po godinama</t>
  </si>
  <si>
    <t>Troškovi zarada - godina 1</t>
  </si>
  <si>
    <t>Troškovi zarada - godina 2</t>
  </si>
  <si>
    <t>Troškovi zarada - godina 3</t>
  </si>
  <si>
    <t>Troškovi zarada - godina 4</t>
  </si>
  <si>
    <t>Troškovi zarada - godina 5</t>
  </si>
  <si>
    <t>TROŠKOVI ZARADA - PO GODINAMA</t>
  </si>
  <si>
    <t>Troškovi zarada u godini 1</t>
  </si>
  <si>
    <t>Troškovi zarada u godini 2</t>
  </si>
  <si>
    <t>Troškovi zarada u godini 3</t>
  </si>
  <si>
    <t>Troškovi zarada u godini 4</t>
  </si>
  <si>
    <t>Troškovi zarada u godini 5</t>
  </si>
  <si>
    <t xml:space="preserve">Bruto </t>
  </si>
  <si>
    <t>3.2.1.</t>
  </si>
  <si>
    <t>3.2.2.</t>
  </si>
  <si>
    <t>3.3.1.</t>
  </si>
  <si>
    <t>3.3.2</t>
  </si>
  <si>
    <t>3.4.</t>
  </si>
  <si>
    <t>3.5.1.</t>
  </si>
  <si>
    <t>3.5.2</t>
  </si>
  <si>
    <t>Naziv trajnog obrtnog sredstva (TOS)</t>
  </si>
  <si>
    <t>Ulaganja u trajna obrtna sredstva (TOS)</t>
  </si>
  <si>
    <t>Fond za razvoj</t>
  </si>
  <si>
    <t>Ministarstvo privrede</t>
  </si>
  <si>
    <r>
      <t xml:space="preserve">Savet 2: preporučuje se da </t>
    </r>
    <r>
      <rPr>
        <u/>
        <sz val="12"/>
        <color rgb="FFFF0000"/>
        <rFont val="Calibri"/>
        <family val="2"/>
      </rPr>
      <t>sopstvena sredstva</t>
    </r>
    <r>
      <rPr>
        <sz val="12"/>
        <color rgb="FFFF0000"/>
        <rFont val="Calibri"/>
        <family val="2"/>
      </rPr>
      <t xml:space="preserve"> učestvuju sa više od 50% u izvorima finansiranja</t>
    </r>
  </si>
  <si>
    <t>Godina 1</t>
  </si>
  <si>
    <t>Godina 2</t>
  </si>
  <si>
    <t>Godina 3</t>
  </si>
  <si>
    <t>Godina 4</t>
  </si>
  <si>
    <t>Godina 5</t>
  </si>
  <si>
    <t>POZICIJA</t>
  </si>
  <si>
    <t>GODINA 1</t>
  </si>
  <si>
    <t>GODINA 2</t>
  </si>
  <si>
    <t>GODINA 3</t>
  </si>
  <si>
    <t>GODINA 4</t>
  </si>
  <si>
    <t>GODINA 5</t>
  </si>
  <si>
    <t>Pokazatelj</t>
  </si>
  <si>
    <r>
      <t xml:space="preserve">Model je namenjen svim </t>
    </r>
    <r>
      <rPr>
        <b/>
        <sz val="14"/>
        <color theme="2" tint="-0.749992370372631"/>
        <rFont val="Calibri"/>
        <family val="2"/>
        <scheme val="minor"/>
      </rPr>
      <t>preduzetnicima</t>
    </r>
    <r>
      <rPr>
        <sz val="14"/>
        <color theme="2" tint="-0.749992370372631"/>
        <rFont val="Calibri"/>
        <family val="2"/>
        <scheme val="minor"/>
      </rPr>
      <t xml:space="preserve"> koji apliciraju za neki od podsticaja koje nudi Fond za razvoj. Model se koristi za </t>
    </r>
    <r>
      <rPr>
        <b/>
        <sz val="14"/>
        <color theme="2" tint="-0.749992370372631"/>
        <rFont val="Calibri"/>
        <family val="2"/>
        <scheme val="minor"/>
      </rPr>
      <t>izračunavanje finansijskih pokazatelja</t>
    </r>
    <r>
      <rPr>
        <sz val="14"/>
        <color theme="2" tint="-0.749992370372631"/>
        <rFont val="Calibri"/>
        <family val="2"/>
        <scheme val="minor"/>
      </rPr>
      <t xml:space="preserve"> koji su potrebni za popunjavanje obrasca biznis plana za preduzetnike. Pored podataka koji su potrebni za popunjavanje biznis plana, model sadrži i ostale korisne podatke, tako da se može koristiti i za druge potrebe, a ne samo za izradu ovog biznis plana. Prilikom popunjavanja biznis plana možete uneti sve podatke koje želite, jer će tako Fond za razvoj steći bolji uvid u Vaše poslovanje. </t>
    </r>
  </si>
  <si>
    <t xml:space="preserve">Kome je model namenjen? </t>
  </si>
  <si>
    <t>NAPOMENA: izvori finansiranja (polje G11) moraju biti JEDNAKI ukupnoj vrednosti ulaganja (polje C13)</t>
  </si>
  <si>
    <t>STOPA AKUMULATIVNOSTI</t>
  </si>
  <si>
    <t>Tabela 3.2.1: planirani obim proizvodnje ili usluga - prva godina (podaci se nalaze na stranici "Obračun prihoda od prodaje")
Tabela 3.2.2: planirani obim proizvodnje ili usluga - po godinama (podaci se nalaze na stranici "Obračun prihoda od prodaje") 
Tabela 3.3.1: utrošak osnovnog materijala - prva godina (podaci se nalaze na stranici "Obračun troškova materijala") 
Tabela 3.3.2: utrošak osnovnog materijala - po godinama (podaci se nalaze na stranici "Obračun troškova materijala") 
Tabela 3.4: broj zaposlenih i troškovi zarada (podaci se nalaze na stranici "Obračun zarada") 
Tabela 3.5.1: amortizacija - prva godina (podaci se nalaze na stranici "Obračun amortizacije") 
Tabela 3.5.2: amortizacija - po godinama (podaci se nalaze na stranici "Obračun amortizacije") 
Tabela 4: potrebna ulaganja (podaci se nalaze na stranici "Obračun ulaganja") 
Tabela 4.1: planirana ulaganja u poslovni prostor (podaci se nalaze na stranici "Obračun ulaganja") 
Tabela 4.2: planirana ulaganja u opremu/vozila/alat (podaci se nalaze na stranici "Obračun ulaganja") 
Tabela 4.3: planirana ulaganja u operaivne troškovee (podaci se nalaze na stranici "Obračun ulaganja") 
Tabela 5: plan obezbeđenja sredstava za finansiranje investicionog projekta (podaci se nalaze na stranici "Ulaganja") 
Tabela 6.1: ukupan prihod na godišnjem nivou (podaci se nalaze na stranici "Prihodi i rashodi") 
Tabela 6.2: godišnji rashodi (podaci se nalaze na stranici "Prihodi i rashodi") 
Tabela 6.3: neto dobit (podaci se nalaze na stranici "Prihodi i rashodi") 
Tabela 7: ocena ekonomskih efekata plana (podaci se nalaze na stranici "Pokazatelji")</t>
  </si>
  <si>
    <t>Ulaganje u operativne troškove (trajna obrtna sredstva - TOS)</t>
  </si>
  <si>
    <r>
      <t>Pozicija "</t>
    </r>
    <r>
      <rPr>
        <b/>
        <sz val="11"/>
        <color theme="1"/>
        <rFont val="Calibri"/>
        <family val="2"/>
      </rPr>
      <t>neto dobit</t>
    </r>
    <r>
      <rPr>
        <sz val="11"/>
        <color theme="1"/>
        <rFont val="Calibri"/>
        <family val="2"/>
      </rPr>
      <t>" u obrascu biznis plana (tačka 6.3)</t>
    </r>
  </si>
  <si>
    <r>
      <t>Pozicija "</t>
    </r>
    <r>
      <rPr>
        <b/>
        <sz val="11"/>
        <color theme="1"/>
        <rFont val="Calibri"/>
        <family val="2"/>
      </rPr>
      <t>koeficijent ekonomičnosti</t>
    </r>
    <r>
      <rPr>
        <sz val="11"/>
        <color theme="1"/>
        <rFont val="Calibri"/>
        <family val="2"/>
      </rPr>
      <t>" u obrascu Poslovnog plana (tačka 7)</t>
    </r>
  </si>
  <si>
    <r>
      <t>Pozicija "</t>
    </r>
    <r>
      <rPr>
        <b/>
        <sz val="11"/>
        <color theme="1"/>
        <rFont val="Calibri"/>
        <family val="2"/>
      </rPr>
      <t>stopa akumulativnosti</t>
    </r>
    <r>
      <rPr>
        <sz val="11"/>
        <color theme="1"/>
        <rFont val="Calibri"/>
        <family val="2"/>
      </rPr>
      <t>" u obrascu Poslovnog plana (tačka 7)</t>
    </r>
  </si>
  <si>
    <r>
      <t>Pozicija "</t>
    </r>
    <r>
      <rPr>
        <b/>
        <sz val="11"/>
        <color theme="1"/>
        <rFont val="Calibri"/>
        <family val="2"/>
      </rPr>
      <t>vreme vraćanja ulaganja</t>
    </r>
    <r>
      <rPr>
        <sz val="11"/>
        <color theme="1"/>
        <rFont val="Calibri"/>
        <family val="2"/>
      </rPr>
      <t>" u obrascu Poslovnog plana (tačka 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</si>
</sst>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2"/>
      <color rgb="FFFF0000"/>
      <name val="Calibri"/>
      <family val="2"/>
    </font>
    <font>
      <sz val="10"/>
      <color theme="1"/>
      <name val="Calibri"/>
      <family val="2"/>
    </font>
    <font>
      <b/>
      <sz val="16"/>
      <color rgb="FF0070C0"/>
      <name val="Calibri"/>
      <family val="2"/>
    </font>
    <font>
      <sz val="11"/>
      <color rgb="FF0070C0"/>
      <name val="Calibri"/>
      <family val="2"/>
    </font>
    <font>
      <u/>
      <sz val="11"/>
      <color theme="10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6"/>
      <color theme="2" tint="-0.749992370372631"/>
      <name val="Calibri"/>
      <family val="2"/>
      <scheme val="minor"/>
    </font>
    <font>
      <b/>
      <sz val="18"/>
      <color theme="1"/>
      <name val="Calibri"/>
      <family val="2"/>
    </font>
    <font>
      <sz val="14"/>
      <color theme="2" tint="-0.74999237037263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9A003A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AB7"/>
        <bgColor indexed="64"/>
      </patternFill>
    </fill>
    <fill>
      <patternFill patternType="solid">
        <fgColor rgb="FF9A003A"/>
        <bgColor indexed="64"/>
      </patternFill>
    </fill>
    <fill>
      <patternFill patternType="solid">
        <fgColor rgb="FFFFD67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0" fontId="9" fillId="3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right" vertical="center" indent="2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8" fillId="4" borderId="0" xfId="2" applyFont="1" applyFill="1" applyAlignment="1">
      <alignment horizontal="left" vertical="center" indent="1"/>
    </xf>
    <xf numFmtId="0" fontId="18" fillId="5" borderId="0" xfId="2" applyFont="1" applyFill="1" applyAlignment="1">
      <alignment horizontal="left" vertical="center" indent="1"/>
    </xf>
    <xf numFmtId="0" fontId="18" fillId="6" borderId="0" xfId="2" applyFont="1" applyFill="1" applyAlignment="1">
      <alignment horizontal="left" vertical="center" indent="1"/>
    </xf>
    <xf numFmtId="0" fontId="18" fillId="3" borderId="0" xfId="2" applyFont="1" applyFill="1" applyAlignment="1">
      <alignment horizontal="left" vertical="center" indent="1"/>
    </xf>
    <xf numFmtId="0" fontId="20" fillId="0" borderId="0" xfId="0" applyFont="1" applyAlignment="1">
      <alignment horizontal="left" vertical="top" wrapText="1" indent="1"/>
    </xf>
    <xf numFmtId="0" fontId="2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indent="2"/>
    </xf>
    <xf numFmtId="0" fontId="20" fillId="0" borderId="0" xfId="0" applyFont="1" applyAlignment="1">
      <alignment horizontal="right" vertical="top" wrapText="1" indent="1"/>
    </xf>
    <xf numFmtId="0" fontId="22" fillId="0" borderId="0" xfId="0" applyFont="1" applyAlignment="1">
      <alignment vertical="center"/>
    </xf>
    <xf numFmtId="0" fontId="20" fillId="7" borderId="0" xfId="0" applyFont="1" applyFill="1" applyAlignment="1">
      <alignment horizontal="right" vertical="top" wrapText="1" indent="1"/>
    </xf>
    <xf numFmtId="0" fontId="20" fillId="7" borderId="0" xfId="0" applyFont="1" applyFill="1" applyAlignment="1">
      <alignment horizontal="left" vertical="top" wrapText="1" indent="1"/>
    </xf>
    <xf numFmtId="4" fontId="6" fillId="8" borderId="1" xfId="0" applyNumberFormat="1" applyFont="1" applyFill="1" applyBorder="1" applyAlignment="1">
      <alignment horizontal="left" vertical="center" indent="1"/>
    </xf>
    <xf numFmtId="164" fontId="6" fillId="8" borderId="1" xfId="0" applyNumberFormat="1" applyFont="1" applyFill="1" applyBorder="1" applyAlignment="1">
      <alignment horizontal="right" vertical="center" indent="1"/>
    </xf>
    <xf numFmtId="0" fontId="6" fillId="8" borderId="1" xfId="0" applyFont="1" applyFill="1" applyBorder="1" applyAlignment="1">
      <alignment horizontal="right" vertical="center" indent="1"/>
    </xf>
    <xf numFmtId="4" fontId="6" fillId="8" borderId="1" xfId="0" applyNumberFormat="1" applyFont="1" applyFill="1" applyBorder="1" applyAlignment="1">
      <alignment horizontal="right" vertical="center" indent="1"/>
    </xf>
    <xf numFmtId="0" fontId="3" fillId="7" borderId="1" xfId="0" applyFont="1" applyFill="1" applyBorder="1" applyAlignment="1">
      <alignment horizontal="left" vertical="center" indent="1"/>
    </xf>
    <xf numFmtId="4" fontId="3" fillId="7" borderId="1" xfId="0" applyNumberFormat="1" applyFont="1" applyFill="1" applyBorder="1" applyAlignment="1">
      <alignment horizontal="right" vertical="center" indent="1"/>
    </xf>
    <xf numFmtId="164" fontId="3" fillId="7" borderId="1" xfId="0" applyNumberFormat="1" applyFont="1" applyFill="1" applyBorder="1" applyAlignment="1">
      <alignment horizontal="right" vertical="center" indent="1"/>
    </xf>
    <xf numFmtId="0" fontId="6" fillId="8" borderId="1" xfId="0" applyFont="1" applyFill="1" applyBorder="1" applyAlignment="1">
      <alignment horizontal="left" vertical="center" indent="1"/>
    </xf>
    <xf numFmtId="0" fontId="4" fillId="9" borderId="1" xfId="0" applyFont="1" applyFill="1" applyBorder="1" applyAlignment="1">
      <alignment horizontal="left" vertical="center" indent="1"/>
    </xf>
    <xf numFmtId="4" fontId="4" fillId="9" borderId="1" xfId="0" applyNumberFormat="1" applyFont="1" applyFill="1" applyBorder="1" applyAlignment="1">
      <alignment horizontal="right" vertical="center" indent="1"/>
    </xf>
    <xf numFmtId="0" fontId="4" fillId="8" borderId="1" xfId="0" applyFont="1" applyFill="1" applyBorder="1" applyAlignment="1">
      <alignment horizontal="left" vertical="center" indent="1"/>
    </xf>
    <xf numFmtId="4" fontId="4" fillId="8" borderId="1" xfId="0" applyNumberFormat="1" applyFont="1" applyFill="1" applyBorder="1" applyAlignment="1">
      <alignment horizontal="right" vertical="center" indent="1"/>
    </xf>
    <xf numFmtId="4" fontId="3" fillId="7" borderId="1" xfId="0" applyNumberFormat="1" applyFont="1" applyFill="1" applyBorder="1" applyAlignment="1">
      <alignment horizontal="left" vertical="center" indent="1"/>
    </xf>
    <xf numFmtId="164" fontId="4" fillId="9" borderId="1" xfId="0" applyNumberFormat="1" applyFont="1" applyFill="1" applyBorder="1" applyAlignment="1">
      <alignment horizontal="right" vertical="center" indent="1"/>
    </xf>
    <xf numFmtId="0" fontId="6" fillId="8" borderId="1" xfId="0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indent="2"/>
    </xf>
    <xf numFmtId="164" fontId="6" fillId="8" borderId="1" xfId="0" applyNumberFormat="1" applyFont="1" applyFill="1" applyBorder="1" applyAlignment="1">
      <alignment horizontal="center" vertical="center"/>
    </xf>
    <xf numFmtId="164" fontId="6" fillId="8" borderId="1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4" fontId="3" fillId="9" borderId="1" xfId="0" applyNumberFormat="1" applyFont="1" applyFill="1" applyBorder="1" applyAlignment="1">
      <alignment horizontal="right" vertical="center" indent="1"/>
    </xf>
    <xf numFmtId="4" fontId="3" fillId="7" borderId="1" xfId="0" applyNumberFormat="1" applyFont="1" applyFill="1" applyBorder="1" applyAlignment="1">
      <alignment horizontal="center" vertical="center"/>
    </xf>
    <xf numFmtId="4" fontId="9" fillId="9" borderId="1" xfId="0" applyNumberFormat="1" applyFont="1" applyFill="1" applyBorder="1" applyAlignment="1">
      <alignment horizontal="right" vertical="center" indent="1"/>
    </xf>
    <xf numFmtId="4" fontId="10" fillId="9" borderId="1" xfId="0" applyNumberFormat="1" applyFont="1" applyFill="1" applyBorder="1" applyAlignment="1">
      <alignment horizontal="right" vertical="center" indent="1"/>
    </xf>
    <xf numFmtId="0" fontId="9" fillId="7" borderId="1" xfId="0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right" vertical="center" indent="1"/>
    </xf>
    <xf numFmtId="3" fontId="6" fillId="8" borderId="1" xfId="0" applyNumberFormat="1" applyFont="1" applyFill="1" applyBorder="1" applyAlignment="1">
      <alignment horizontal="right" vertical="center" indent="1"/>
    </xf>
    <xf numFmtId="164" fontId="9" fillId="7" borderId="1" xfId="0" applyNumberFormat="1" applyFont="1" applyFill="1" applyBorder="1" applyAlignment="1">
      <alignment horizontal="center" vertical="center"/>
    </xf>
    <xf numFmtId="3" fontId="6" fillId="8" borderId="2" xfId="0" applyNumberFormat="1" applyFont="1" applyFill="1" applyBorder="1" applyAlignment="1">
      <alignment horizontal="center" vertical="center"/>
    </xf>
    <xf numFmtId="3" fontId="6" fillId="8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AB7"/>
      <color rgb="FF9A003A"/>
      <color rgb="FFFFD671"/>
      <color rgb="FF5780C9"/>
      <color rgb="FFCCFF99"/>
      <color rgb="FFFFCCCC"/>
      <color rgb="FFBDD7EE"/>
      <color rgb="FFFFCCFF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adr&#382;aj!A1"/><Relationship Id="rId1" Type="http://schemas.openxmlformats.org/officeDocument/2006/relationships/hyperlink" Target="#'Obra&#269;un ulaganja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Obra&#269;un amortizacije'!A1"/><Relationship Id="rId2" Type="http://schemas.openxmlformats.org/officeDocument/2006/relationships/hyperlink" Target="#'Obra&#269;un tro&#353;kova materijala'!A1"/><Relationship Id="rId1" Type="http://schemas.openxmlformats.org/officeDocument/2006/relationships/hyperlink" Target="#'Obra&#269;un prihoda od prodaje'!A1"/><Relationship Id="rId6" Type="http://schemas.openxmlformats.org/officeDocument/2006/relationships/hyperlink" Target="#Sadr&#382;aj!A1"/><Relationship Id="rId5" Type="http://schemas.openxmlformats.org/officeDocument/2006/relationships/hyperlink" Target="#'Obra&#269;un tro&#353;kova energije'!A1"/><Relationship Id="rId4" Type="http://schemas.openxmlformats.org/officeDocument/2006/relationships/hyperlink" Target="#'Obra&#269;un zarad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Sadr&#382;aj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145676</xdr:rowOff>
    </xdr:from>
    <xdr:to>
      <xdr:col>1</xdr:col>
      <xdr:colOff>1339453</xdr:colOff>
      <xdr:row>1</xdr:row>
      <xdr:rowOff>163535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D57B44-B4D6-4B3D-A036-2BB0961FCF5A}"/>
            </a:ext>
          </a:extLst>
        </xdr:cNvPr>
        <xdr:cNvSpPr txBox="1"/>
      </xdr:nvSpPr>
      <xdr:spPr>
        <a:xfrm>
          <a:off x="389805" y="145676"/>
          <a:ext cx="1317041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100848</xdr:rowOff>
    </xdr:from>
    <xdr:to>
      <xdr:col>2</xdr:col>
      <xdr:colOff>837736</xdr:colOff>
      <xdr:row>1</xdr:row>
      <xdr:rowOff>118707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98A568-541A-4CF4-876C-0E68D163B9A3}"/>
            </a:ext>
          </a:extLst>
        </xdr:cNvPr>
        <xdr:cNvSpPr txBox="1"/>
      </xdr:nvSpPr>
      <xdr:spPr>
        <a:xfrm>
          <a:off x="235324" y="100848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100852</xdr:rowOff>
    </xdr:from>
    <xdr:to>
      <xdr:col>2</xdr:col>
      <xdr:colOff>837736</xdr:colOff>
      <xdr:row>1</xdr:row>
      <xdr:rowOff>118711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C1B74E-C612-4074-B8CD-EAE47F5BB93D}"/>
            </a:ext>
          </a:extLst>
        </xdr:cNvPr>
        <xdr:cNvSpPr txBox="1"/>
      </xdr:nvSpPr>
      <xdr:spPr>
        <a:xfrm>
          <a:off x="235324" y="100852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3033455</xdr:colOff>
      <xdr:row>5</xdr:row>
      <xdr:rowOff>21012</xdr:rowOff>
    </xdr:from>
    <xdr:to>
      <xdr:col>1</xdr:col>
      <xdr:colOff>3750632</xdr:colOff>
      <xdr:row>5</xdr:row>
      <xdr:rowOff>158020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94B92E-166F-438E-9BA0-11701C500324}"/>
            </a:ext>
          </a:extLst>
        </xdr:cNvPr>
        <xdr:cNvSpPr txBox="1"/>
      </xdr:nvSpPr>
      <xdr:spPr>
        <a:xfrm>
          <a:off x="3261126" y="759780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3032526</xdr:colOff>
      <xdr:row>6</xdr:row>
      <xdr:rowOff>29372</xdr:rowOff>
    </xdr:from>
    <xdr:to>
      <xdr:col>1</xdr:col>
      <xdr:colOff>3749703</xdr:colOff>
      <xdr:row>6</xdr:row>
      <xdr:rowOff>166380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E181C2-0B2D-4EBE-8F78-98C4A3257638}"/>
            </a:ext>
          </a:extLst>
        </xdr:cNvPr>
        <xdr:cNvSpPr txBox="1"/>
      </xdr:nvSpPr>
      <xdr:spPr>
        <a:xfrm>
          <a:off x="3260197" y="958640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3035189</xdr:colOff>
      <xdr:row>7</xdr:row>
      <xdr:rowOff>27650</xdr:rowOff>
    </xdr:from>
    <xdr:to>
      <xdr:col>1</xdr:col>
      <xdr:colOff>3752366</xdr:colOff>
      <xdr:row>7</xdr:row>
      <xdr:rowOff>164658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107E21-0BCE-4654-B449-E3403253558D}"/>
            </a:ext>
          </a:extLst>
        </xdr:cNvPr>
        <xdr:cNvSpPr txBox="1"/>
      </xdr:nvSpPr>
      <xdr:spPr>
        <a:xfrm>
          <a:off x="3265227" y="1149084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3033032</xdr:colOff>
      <xdr:row>8</xdr:row>
      <xdr:rowOff>29086</xdr:rowOff>
    </xdr:from>
    <xdr:to>
      <xdr:col>1</xdr:col>
      <xdr:colOff>3750209</xdr:colOff>
      <xdr:row>8</xdr:row>
      <xdr:rowOff>166094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B07343-A543-4FEB-89A0-A4896C22A018}"/>
            </a:ext>
          </a:extLst>
        </xdr:cNvPr>
        <xdr:cNvSpPr txBox="1"/>
      </xdr:nvSpPr>
      <xdr:spPr>
        <a:xfrm>
          <a:off x="3263070" y="1341020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3030875</xdr:colOff>
      <xdr:row>9</xdr:row>
      <xdr:rowOff>30516</xdr:rowOff>
    </xdr:from>
    <xdr:to>
      <xdr:col>1</xdr:col>
      <xdr:colOff>3748052</xdr:colOff>
      <xdr:row>9</xdr:row>
      <xdr:rowOff>167524</xdr:rowOff>
    </xdr:to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87E67-33DE-4A42-A489-A8427FC685E8}"/>
            </a:ext>
          </a:extLst>
        </xdr:cNvPr>
        <xdr:cNvSpPr txBox="1"/>
      </xdr:nvSpPr>
      <xdr:spPr>
        <a:xfrm>
          <a:off x="3260913" y="1532950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3028718</xdr:colOff>
      <xdr:row>10</xdr:row>
      <xdr:rowOff>28363</xdr:rowOff>
    </xdr:from>
    <xdr:to>
      <xdr:col>1</xdr:col>
      <xdr:colOff>3745895</xdr:colOff>
      <xdr:row>10</xdr:row>
      <xdr:rowOff>165371</xdr:rowOff>
    </xdr:to>
    <xdr:sp macro="" textlink="">
      <xdr:nvSpPr>
        <xdr:cNvPr id="7" name="TextBox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2875DB-F709-4E5A-9537-06B3648E727E}"/>
            </a:ext>
          </a:extLst>
        </xdr:cNvPr>
        <xdr:cNvSpPr txBox="1"/>
      </xdr:nvSpPr>
      <xdr:spPr>
        <a:xfrm>
          <a:off x="3258756" y="1721297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8</xdr:col>
      <xdr:colOff>89646</xdr:colOff>
      <xdr:row>2</xdr:row>
      <xdr:rowOff>235323</xdr:rowOff>
    </xdr:from>
    <xdr:to>
      <xdr:col>11</xdr:col>
      <xdr:colOff>107388</xdr:colOff>
      <xdr:row>6</xdr:row>
      <xdr:rowOff>22413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3693743-86FE-48C2-A855-FF47AA773B00}"/>
            </a:ext>
          </a:extLst>
        </xdr:cNvPr>
        <xdr:cNvSpPr txBox="1"/>
      </xdr:nvSpPr>
      <xdr:spPr>
        <a:xfrm>
          <a:off x="10892117" y="425823"/>
          <a:ext cx="1833095" cy="515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200" b="0">
              <a:solidFill>
                <a:srgbClr val="FF0000"/>
              </a:solidFill>
              <a:latin typeface="+mn-lt"/>
            </a:rPr>
            <a:t>NAPOMENA: popunjavati samo zelena polja</a:t>
          </a:r>
          <a:endParaRPr lang="en-150" sz="1200" b="0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1</xdr:col>
      <xdr:colOff>6358</xdr:colOff>
      <xdr:row>0</xdr:row>
      <xdr:rowOff>105810</xdr:rowOff>
    </xdr:from>
    <xdr:to>
      <xdr:col>1</xdr:col>
      <xdr:colOff>1370770</xdr:colOff>
      <xdr:row>1</xdr:row>
      <xdr:rowOff>123669</xdr:rowOff>
    </xdr:to>
    <xdr:sp macro="" textlink="">
      <xdr:nvSpPr>
        <xdr:cNvPr id="9" name="TextBox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3D7EFB-612B-4C93-BB82-1C9B6BBF9794}"/>
            </a:ext>
          </a:extLst>
        </xdr:cNvPr>
        <xdr:cNvSpPr txBox="1"/>
      </xdr:nvSpPr>
      <xdr:spPr>
        <a:xfrm>
          <a:off x="234958" y="105810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  <xdr:twoCellAnchor>
    <xdr:from>
      <xdr:col>1</xdr:col>
      <xdr:colOff>3030141</xdr:colOff>
      <xdr:row>11</xdr:row>
      <xdr:rowOff>29766</xdr:rowOff>
    </xdr:from>
    <xdr:to>
      <xdr:col>1</xdr:col>
      <xdr:colOff>3747318</xdr:colOff>
      <xdr:row>11</xdr:row>
      <xdr:rowOff>166774</xdr:rowOff>
    </xdr:to>
    <xdr:sp macro="" textlink="">
      <xdr:nvSpPr>
        <xdr:cNvPr id="10" name="TextBox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CDFDC9-2FD6-4887-8E2B-9103D86E6BC1}"/>
            </a:ext>
          </a:extLst>
        </xdr:cNvPr>
        <xdr:cNvSpPr txBox="1"/>
      </xdr:nvSpPr>
      <xdr:spPr>
        <a:xfrm>
          <a:off x="3256360" y="2089547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2401652</xdr:colOff>
      <xdr:row>5</xdr:row>
      <xdr:rowOff>43133</xdr:rowOff>
    </xdr:from>
    <xdr:to>
      <xdr:col>1</xdr:col>
      <xdr:colOff>3118829</xdr:colOff>
      <xdr:row>5</xdr:row>
      <xdr:rowOff>180141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4DE889-24A8-4CA1-8189-F9EFE673575F}"/>
            </a:ext>
          </a:extLst>
        </xdr:cNvPr>
        <xdr:cNvSpPr txBox="1"/>
      </xdr:nvSpPr>
      <xdr:spPr>
        <a:xfrm>
          <a:off x="2631690" y="575095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8</xdr:col>
      <xdr:colOff>3328147</xdr:colOff>
      <xdr:row>5</xdr:row>
      <xdr:rowOff>44824</xdr:rowOff>
    </xdr:from>
    <xdr:to>
      <xdr:col>8</xdr:col>
      <xdr:colOff>4045324</xdr:colOff>
      <xdr:row>5</xdr:row>
      <xdr:rowOff>181832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2732D0-3E1C-4304-BA3C-5ABC0108A325}"/>
            </a:ext>
          </a:extLst>
        </xdr:cNvPr>
        <xdr:cNvSpPr txBox="1"/>
      </xdr:nvSpPr>
      <xdr:spPr>
        <a:xfrm>
          <a:off x="9099176" y="582706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8</xdr:col>
      <xdr:colOff>3323664</xdr:colOff>
      <xdr:row>30</xdr:row>
      <xdr:rowOff>29155</xdr:rowOff>
    </xdr:from>
    <xdr:to>
      <xdr:col>8</xdr:col>
      <xdr:colOff>4040841</xdr:colOff>
      <xdr:row>30</xdr:row>
      <xdr:rowOff>166163</xdr:rowOff>
    </xdr:to>
    <xdr:sp macro="" textlink="">
      <xdr:nvSpPr>
        <xdr:cNvPr id="4" name="TextBox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5F8859-5994-435D-9946-4559C7EED26D}"/>
            </a:ext>
          </a:extLst>
        </xdr:cNvPr>
        <xdr:cNvSpPr txBox="1"/>
      </xdr:nvSpPr>
      <xdr:spPr>
        <a:xfrm>
          <a:off x="9094693" y="6304449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8</xdr:col>
      <xdr:colOff>3330386</xdr:colOff>
      <xdr:row>34</xdr:row>
      <xdr:rowOff>35882</xdr:rowOff>
    </xdr:from>
    <xdr:to>
      <xdr:col>8</xdr:col>
      <xdr:colOff>4047563</xdr:colOff>
      <xdr:row>34</xdr:row>
      <xdr:rowOff>172890</xdr:rowOff>
    </xdr:to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5168A3-CC57-4481-8BBA-94DBA98B2EC3}"/>
            </a:ext>
          </a:extLst>
        </xdr:cNvPr>
        <xdr:cNvSpPr txBox="1"/>
      </xdr:nvSpPr>
      <xdr:spPr>
        <a:xfrm>
          <a:off x="9101415" y="7073176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2041016</xdr:colOff>
      <xdr:row>2</xdr:row>
      <xdr:rowOff>56029</xdr:rowOff>
    </xdr:from>
    <xdr:to>
      <xdr:col>7</xdr:col>
      <xdr:colOff>9805</xdr:colOff>
      <xdr:row>2</xdr:row>
      <xdr:rowOff>264388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B4A06C5-7A29-4B6A-9943-182C0ADEC788}"/>
            </a:ext>
          </a:extLst>
        </xdr:cNvPr>
        <xdr:cNvSpPr txBox="1"/>
      </xdr:nvSpPr>
      <xdr:spPr>
        <a:xfrm>
          <a:off x="2265134" y="246529"/>
          <a:ext cx="2910583" cy="208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200" b="0">
              <a:solidFill>
                <a:srgbClr val="FF0000"/>
              </a:solidFill>
              <a:latin typeface="+mn-lt"/>
            </a:rPr>
            <a:t>NAPOMENA: popunjavati samo zelena polja</a:t>
          </a:r>
          <a:endParaRPr lang="en-150" sz="1200" b="0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8</xdr:col>
      <xdr:colOff>2961364</xdr:colOff>
      <xdr:row>2</xdr:row>
      <xdr:rowOff>55599</xdr:rowOff>
    </xdr:from>
    <xdr:to>
      <xdr:col>14</xdr:col>
      <xdr:colOff>0</xdr:colOff>
      <xdr:row>3</xdr:row>
      <xdr:rowOff>189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5852F54-6C87-48B2-9AB1-FFFF1C905175}"/>
            </a:ext>
          </a:extLst>
        </xdr:cNvPr>
        <xdr:cNvSpPr txBox="1"/>
      </xdr:nvSpPr>
      <xdr:spPr>
        <a:xfrm>
          <a:off x="8732393" y="246099"/>
          <a:ext cx="2908859" cy="213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sr-Latn-RS" sz="1200" b="0">
              <a:solidFill>
                <a:srgbClr val="FF0000"/>
              </a:solidFill>
              <a:latin typeface="+mn-lt"/>
            </a:rPr>
            <a:t>NAPOMENA: popunjavati samo zelena polja</a:t>
          </a:r>
          <a:endParaRPr lang="en-150" sz="1200" b="0">
            <a:solidFill>
              <a:srgbClr val="FF0000"/>
            </a:solidFill>
            <a:latin typeface="+mn-lt"/>
          </a:endParaRPr>
        </a:p>
      </xdr:txBody>
    </xdr:sp>
    <xdr:clientData/>
  </xdr:twoCellAnchor>
  <xdr:twoCellAnchor>
    <xdr:from>
      <xdr:col>8</xdr:col>
      <xdr:colOff>3327796</xdr:colOff>
      <xdr:row>6</xdr:row>
      <xdr:rowOff>29764</xdr:rowOff>
    </xdr:from>
    <xdr:to>
      <xdr:col>8</xdr:col>
      <xdr:colOff>4044973</xdr:colOff>
      <xdr:row>6</xdr:row>
      <xdr:rowOff>166772</xdr:rowOff>
    </xdr:to>
    <xdr:sp macro="" textlink="">
      <xdr:nvSpPr>
        <xdr:cNvPr id="8" name="TextBox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44ED6A1-53A3-41FE-BB8A-C1F09A6A3580}"/>
            </a:ext>
          </a:extLst>
        </xdr:cNvPr>
        <xdr:cNvSpPr txBox="1"/>
      </xdr:nvSpPr>
      <xdr:spPr>
        <a:xfrm>
          <a:off x="9108280" y="946545"/>
          <a:ext cx="717177" cy="13700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800" b="0">
              <a:solidFill>
                <a:sysClr val="windowText" lastClr="000000"/>
              </a:solidFill>
              <a:latin typeface="+mn-lt"/>
            </a:rPr>
            <a:t>Obračun</a:t>
          </a:r>
          <a:endParaRPr lang="en-150" sz="800" b="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6083</xdr:colOff>
      <xdr:row>0</xdr:row>
      <xdr:rowOff>94446</xdr:rowOff>
    </xdr:from>
    <xdr:to>
      <xdr:col>1</xdr:col>
      <xdr:colOff>1370495</xdr:colOff>
      <xdr:row>1</xdr:row>
      <xdr:rowOff>113905</xdr:rowOff>
    </xdr:to>
    <xdr:sp macro="" textlink="">
      <xdr:nvSpPr>
        <xdr:cNvPr id="9" name="TextBox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6AB539E-4D0D-49C0-B613-A05A066CDDD3}"/>
            </a:ext>
          </a:extLst>
        </xdr:cNvPr>
        <xdr:cNvSpPr txBox="1"/>
      </xdr:nvSpPr>
      <xdr:spPr>
        <a:xfrm>
          <a:off x="234683" y="94446"/>
          <a:ext cx="1364412" cy="2099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0</xdr:row>
      <xdr:rowOff>112056</xdr:rowOff>
    </xdr:from>
    <xdr:to>
      <xdr:col>1</xdr:col>
      <xdr:colOff>1375617</xdr:colOff>
      <xdr:row>1</xdr:row>
      <xdr:rowOff>129915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2ABE07-0C52-4453-93AC-53581B1EE444}"/>
            </a:ext>
          </a:extLst>
        </xdr:cNvPr>
        <xdr:cNvSpPr txBox="1"/>
      </xdr:nvSpPr>
      <xdr:spPr>
        <a:xfrm>
          <a:off x="235323" y="112056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112054</xdr:rowOff>
    </xdr:from>
    <xdr:to>
      <xdr:col>1</xdr:col>
      <xdr:colOff>1375618</xdr:colOff>
      <xdr:row>1</xdr:row>
      <xdr:rowOff>129913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3FB9BE-12DB-48C7-A678-AA140B1386C0}"/>
            </a:ext>
          </a:extLst>
        </xdr:cNvPr>
        <xdr:cNvSpPr txBox="1"/>
      </xdr:nvSpPr>
      <xdr:spPr>
        <a:xfrm>
          <a:off x="235324" y="112054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0</xdr:row>
      <xdr:rowOff>123261</xdr:rowOff>
    </xdr:from>
    <xdr:to>
      <xdr:col>2</xdr:col>
      <xdr:colOff>904971</xdr:colOff>
      <xdr:row>1</xdr:row>
      <xdr:rowOff>141120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EC4299-D59C-4B48-AF53-86FC9F93A526}"/>
            </a:ext>
          </a:extLst>
        </xdr:cNvPr>
        <xdr:cNvSpPr txBox="1"/>
      </xdr:nvSpPr>
      <xdr:spPr>
        <a:xfrm>
          <a:off x="235324" y="123261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0</xdr:row>
      <xdr:rowOff>112056</xdr:rowOff>
    </xdr:from>
    <xdr:to>
      <xdr:col>2</xdr:col>
      <xdr:colOff>837735</xdr:colOff>
      <xdr:row>1</xdr:row>
      <xdr:rowOff>129915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4E6874-64BF-4397-A6A3-069A85E2C3A0}"/>
            </a:ext>
          </a:extLst>
        </xdr:cNvPr>
        <xdr:cNvSpPr txBox="1"/>
      </xdr:nvSpPr>
      <xdr:spPr>
        <a:xfrm>
          <a:off x="235323" y="112056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0</xdr:row>
      <xdr:rowOff>112056</xdr:rowOff>
    </xdr:from>
    <xdr:to>
      <xdr:col>2</xdr:col>
      <xdr:colOff>837735</xdr:colOff>
      <xdr:row>1</xdr:row>
      <xdr:rowOff>129915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B50A4F-F96A-4A50-B4CA-8FFEC9D0F576}"/>
            </a:ext>
          </a:extLst>
        </xdr:cNvPr>
        <xdr:cNvSpPr txBox="1"/>
      </xdr:nvSpPr>
      <xdr:spPr>
        <a:xfrm>
          <a:off x="235323" y="112056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0</xdr:row>
      <xdr:rowOff>100849</xdr:rowOff>
    </xdr:from>
    <xdr:to>
      <xdr:col>2</xdr:col>
      <xdr:colOff>837735</xdr:colOff>
      <xdr:row>1</xdr:row>
      <xdr:rowOff>118708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891AF6-8004-4834-B3D2-934477C373E6}"/>
            </a:ext>
          </a:extLst>
        </xdr:cNvPr>
        <xdr:cNvSpPr txBox="1"/>
      </xdr:nvSpPr>
      <xdr:spPr>
        <a:xfrm>
          <a:off x="235323" y="100849"/>
          <a:ext cx="1364412" cy="20835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100" b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Povratak</a:t>
          </a:r>
          <a:r>
            <a:rPr lang="sr-Latn-RS" sz="1100" b="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</a:rPr>
            <a:t> na sadržaj</a:t>
          </a:r>
          <a:endParaRPr lang="en-150" sz="1100" b="0">
            <a:solidFill>
              <a:schemeClr val="tx1">
                <a:lumMod val="85000"/>
                <a:lumOff val="15000"/>
              </a:schemeClr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3:B30"/>
  <sheetViews>
    <sheetView showGridLines="0" zoomScale="85" zoomScaleNormal="85" workbookViewId="0">
      <selection activeCell="E17" sqref="E17"/>
    </sheetView>
  </sheetViews>
  <sheetFormatPr defaultColWidth="9.109375" defaultRowHeight="14.4" x14ac:dyDescent="0.3"/>
  <cols>
    <col min="1" max="1" width="4.6640625" style="6" customWidth="1"/>
    <col min="2" max="2" width="9.109375" style="7"/>
    <col min="3" max="16384" width="9.109375" style="6"/>
  </cols>
  <sheetData>
    <row r="3" spans="2:2" x14ac:dyDescent="0.3">
      <c r="B3" s="8" t="s">
        <v>8</v>
      </c>
    </row>
    <row r="4" spans="2:2" x14ac:dyDescent="0.3">
      <c r="B4" s="7" t="s">
        <v>9</v>
      </c>
    </row>
    <row r="5" spans="2:2" x14ac:dyDescent="0.3">
      <c r="B5" s="7" t="s">
        <v>10</v>
      </c>
    </row>
    <row r="6" spans="2:2" x14ac:dyDescent="0.3">
      <c r="B6" s="7" t="s">
        <v>84</v>
      </c>
    </row>
    <row r="7" spans="2:2" x14ac:dyDescent="0.3">
      <c r="B7" s="7" t="s">
        <v>85</v>
      </c>
    </row>
    <row r="8" spans="2:2" x14ac:dyDescent="0.3">
      <c r="B8" s="7" t="s">
        <v>86</v>
      </c>
    </row>
    <row r="9" spans="2:2" x14ac:dyDescent="0.3">
      <c r="B9" s="7" t="s">
        <v>13</v>
      </c>
    </row>
    <row r="10" spans="2:2" x14ac:dyDescent="0.3">
      <c r="B10" s="7" t="s">
        <v>14</v>
      </c>
    </row>
    <row r="11" spans="2:2" x14ac:dyDescent="0.3">
      <c r="B11" s="7" t="s">
        <v>15</v>
      </c>
    </row>
    <row r="12" spans="2:2" x14ac:dyDescent="0.3">
      <c r="B12" s="7" t="s">
        <v>79</v>
      </c>
    </row>
    <row r="13" spans="2:2" x14ac:dyDescent="0.3">
      <c r="B13" s="7" t="s">
        <v>11</v>
      </c>
    </row>
    <row r="14" spans="2:2" x14ac:dyDescent="0.3">
      <c r="B14" s="7" t="s">
        <v>12</v>
      </c>
    </row>
    <row r="15" spans="2:2" x14ac:dyDescent="0.3">
      <c r="B15" s="7" t="s">
        <v>95</v>
      </c>
    </row>
    <row r="16" spans="2:2" x14ac:dyDescent="0.3">
      <c r="B16" s="7" t="s">
        <v>96</v>
      </c>
    </row>
    <row r="17" spans="2:2" x14ac:dyDescent="0.3">
      <c r="B17" s="7" t="s">
        <v>97</v>
      </c>
    </row>
    <row r="18" spans="2:2" x14ac:dyDescent="0.3">
      <c r="B18" s="7" t="s">
        <v>3</v>
      </c>
    </row>
    <row r="19" spans="2:2" x14ac:dyDescent="0.3">
      <c r="B19" s="7" t="s">
        <v>3</v>
      </c>
    </row>
    <row r="20" spans="2:2" x14ac:dyDescent="0.3">
      <c r="B20" s="7" t="s">
        <v>3</v>
      </c>
    </row>
    <row r="21" spans="2:2" x14ac:dyDescent="0.3">
      <c r="B21" s="7" t="s">
        <v>3</v>
      </c>
    </row>
    <row r="22" spans="2:2" x14ac:dyDescent="0.3">
      <c r="B22" s="7" t="s">
        <v>3</v>
      </c>
    </row>
    <row r="23" spans="2:2" x14ac:dyDescent="0.3">
      <c r="B23" s="7" t="s">
        <v>3</v>
      </c>
    </row>
    <row r="24" spans="2:2" x14ac:dyDescent="0.3">
      <c r="B24" s="7" t="s">
        <v>3</v>
      </c>
    </row>
    <row r="25" spans="2:2" x14ac:dyDescent="0.3">
      <c r="B25" s="7" t="s">
        <v>3</v>
      </c>
    </row>
    <row r="26" spans="2:2" x14ac:dyDescent="0.3">
      <c r="B26" s="7" t="s">
        <v>3</v>
      </c>
    </row>
    <row r="27" spans="2:2" x14ac:dyDescent="0.3">
      <c r="B27" s="7" t="s">
        <v>3</v>
      </c>
    </row>
    <row r="28" spans="2:2" x14ac:dyDescent="0.3">
      <c r="B28" s="7" t="s">
        <v>3</v>
      </c>
    </row>
    <row r="29" spans="2:2" x14ac:dyDescent="0.3">
      <c r="B29" s="7" t="s">
        <v>3</v>
      </c>
    </row>
    <row r="30" spans="2:2" x14ac:dyDescent="0.3">
      <c r="B30" s="7" t="s">
        <v>3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&amp;R&amp;9© Igor Lazarević 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CFF99"/>
    <pageSetUpPr fitToPage="1"/>
  </sheetPr>
  <dimension ref="B2:O56"/>
  <sheetViews>
    <sheetView showGridLines="0" zoomScale="70" zoomScaleNormal="70" workbookViewId="0">
      <selection activeCell="B5" sqref="B5"/>
    </sheetView>
  </sheetViews>
  <sheetFormatPr defaultColWidth="9.109375" defaultRowHeight="14.4" x14ac:dyDescent="0.3"/>
  <cols>
    <col min="1" max="1" width="3.44140625" style="19" customWidth="1"/>
    <col min="2" max="2" width="8.109375" style="20" customWidth="1"/>
    <col min="3" max="3" width="49.109375" style="19" customWidth="1"/>
    <col min="4" max="4" width="17.109375" style="20" customWidth="1"/>
    <col min="5" max="5" width="16.6640625" style="21" customWidth="1"/>
    <col min="6" max="6" width="18.88671875" style="22" customWidth="1"/>
    <col min="7" max="7" width="18.5546875" style="22" customWidth="1"/>
    <col min="8" max="8" width="18.6640625" style="23" customWidth="1"/>
    <col min="9" max="9" width="15.109375" style="21" customWidth="1"/>
    <col min="10" max="10" width="19.88671875" style="23" customWidth="1"/>
    <col min="11" max="11" width="17.109375" style="23" customWidth="1"/>
    <col min="12" max="12" width="7" style="1" customWidth="1"/>
    <col min="13" max="13" width="33.33203125" style="1" customWidth="1"/>
    <col min="14" max="14" width="13.88671875" style="1" customWidth="1"/>
    <col min="15" max="15" width="16.6640625" style="1" customWidth="1"/>
    <col min="16" max="16384" width="9.109375" style="19"/>
  </cols>
  <sheetData>
    <row r="2" spans="2:15" x14ac:dyDescent="0.3">
      <c r="K2" s="5" t="s">
        <v>353</v>
      </c>
      <c r="O2" s="35" t="s">
        <v>354</v>
      </c>
    </row>
    <row r="3" spans="2:15" ht="21" x14ac:dyDescent="0.3">
      <c r="B3" s="14" t="s">
        <v>316</v>
      </c>
      <c r="K3" s="31" t="s">
        <v>23</v>
      </c>
      <c r="M3" s="14" t="s">
        <v>317</v>
      </c>
    </row>
    <row r="4" spans="2:15" s="1" customFormat="1" ht="4.5" customHeight="1" x14ac:dyDescent="0.3"/>
    <row r="5" spans="2:15" ht="16.5" customHeight="1" x14ac:dyDescent="0.3">
      <c r="B5" s="67" t="s">
        <v>0</v>
      </c>
      <c r="C5" s="60" t="s">
        <v>107</v>
      </c>
      <c r="D5" s="67" t="s">
        <v>1</v>
      </c>
      <c r="E5" s="68" t="s">
        <v>63</v>
      </c>
      <c r="F5" s="69" t="s">
        <v>87</v>
      </c>
      <c r="G5" s="69" t="s">
        <v>88</v>
      </c>
      <c r="H5" s="56" t="s">
        <v>92</v>
      </c>
      <c r="I5" s="68" t="s">
        <v>90</v>
      </c>
      <c r="J5" s="56" t="s">
        <v>91</v>
      </c>
      <c r="K5" s="56" t="s">
        <v>93</v>
      </c>
      <c r="M5" s="60" t="s">
        <v>229</v>
      </c>
      <c r="N5" s="68" t="s">
        <v>310</v>
      </c>
      <c r="O5" s="56" t="s">
        <v>323</v>
      </c>
    </row>
    <row r="6" spans="2:15" x14ac:dyDescent="0.3">
      <c r="B6" s="80">
        <v>1</v>
      </c>
      <c r="C6" s="9" t="s">
        <v>215</v>
      </c>
      <c r="D6" s="25" t="s">
        <v>9</v>
      </c>
      <c r="E6" s="26">
        <v>300</v>
      </c>
      <c r="F6" s="27">
        <v>240</v>
      </c>
      <c r="G6" s="81">
        <f>F6*12</f>
        <v>2880</v>
      </c>
      <c r="H6" s="78">
        <f>G6*E6</f>
        <v>864000</v>
      </c>
      <c r="I6" s="28"/>
      <c r="J6" s="82">
        <f>H6*I6</f>
        <v>0</v>
      </c>
      <c r="K6" s="79">
        <f>H6-J6</f>
        <v>864000</v>
      </c>
      <c r="M6" s="57" t="s">
        <v>318</v>
      </c>
      <c r="N6" s="13" t="s">
        <v>3</v>
      </c>
      <c r="O6" s="76">
        <f>K56</f>
        <v>2430000</v>
      </c>
    </row>
    <row r="7" spans="2:15" x14ac:dyDescent="0.3">
      <c r="B7" s="80">
        <v>2</v>
      </c>
      <c r="C7" s="9" t="s">
        <v>216</v>
      </c>
      <c r="D7" s="25" t="s">
        <v>9</v>
      </c>
      <c r="E7" s="26">
        <v>87</v>
      </c>
      <c r="F7" s="27">
        <v>1500</v>
      </c>
      <c r="G7" s="81">
        <f t="shared" ref="G7:G55" si="0">F7*12</f>
        <v>18000</v>
      </c>
      <c r="H7" s="78">
        <f t="shared" ref="H7:H24" si="1">G7*E7</f>
        <v>1566000</v>
      </c>
      <c r="I7" s="28"/>
      <c r="J7" s="82">
        <f t="shared" ref="J7:J24" si="2">H7*I7</f>
        <v>0</v>
      </c>
      <c r="K7" s="79">
        <f t="shared" ref="K7:K24" si="3">H7-J7</f>
        <v>1566000</v>
      </c>
      <c r="M7" s="57" t="s">
        <v>319</v>
      </c>
      <c r="N7" s="13">
        <v>0.02</v>
      </c>
      <c r="O7" s="76">
        <f>O6+(O6*N7)</f>
        <v>2478600</v>
      </c>
    </row>
    <row r="8" spans="2:15" x14ac:dyDescent="0.3">
      <c r="B8" s="80">
        <v>3</v>
      </c>
      <c r="C8" s="24"/>
      <c r="D8" s="25"/>
      <c r="E8" s="26"/>
      <c r="F8" s="27"/>
      <c r="G8" s="81">
        <f t="shared" si="0"/>
        <v>0</v>
      </c>
      <c r="H8" s="78">
        <f t="shared" si="1"/>
        <v>0</v>
      </c>
      <c r="I8" s="28"/>
      <c r="J8" s="82">
        <f t="shared" si="2"/>
        <v>0</v>
      </c>
      <c r="K8" s="79">
        <f t="shared" si="3"/>
        <v>0</v>
      </c>
      <c r="M8" s="57" t="s">
        <v>320</v>
      </c>
      <c r="N8" s="13">
        <v>0.05</v>
      </c>
      <c r="O8" s="76">
        <f>O7+(O7*N8)</f>
        <v>2602530</v>
      </c>
    </row>
    <row r="9" spans="2:15" x14ac:dyDescent="0.3">
      <c r="B9" s="80">
        <v>4</v>
      </c>
      <c r="C9" s="24"/>
      <c r="D9" s="25"/>
      <c r="E9" s="26"/>
      <c r="F9" s="27"/>
      <c r="G9" s="81">
        <f t="shared" si="0"/>
        <v>0</v>
      </c>
      <c r="H9" s="78">
        <f t="shared" si="1"/>
        <v>0</v>
      </c>
      <c r="I9" s="28"/>
      <c r="J9" s="82">
        <f t="shared" si="2"/>
        <v>0</v>
      </c>
      <c r="K9" s="79">
        <f t="shared" si="3"/>
        <v>0</v>
      </c>
      <c r="M9" s="57" t="s">
        <v>321</v>
      </c>
      <c r="N9" s="13">
        <v>7.0000000000000007E-2</v>
      </c>
      <c r="O9" s="76">
        <f>O8+(O8*N9)</f>
        <v>2784707.1</v>
      </c>
    </row>
    <row r="10" spans="2:15" x14ac:dyDescent="0.3">
      <c r="B10" s="80">
        <v>5</v>
      </c>
      <c r="C10" s="24"/>
      <c r="D10" s="25"/>
      <c r="E10" s="26"/>
      <c r="F10" s="27"/>
      <c r="G10" s="81">
        <f t="shared" si="0"/>
        <v>0</v>
      </c>
      <c r="H10" s="78">
        <f t="shared" si="1"/>
        <v>0</v>
      </c>
      <c r="I10" s="28"/>
      <c r="J10" s="82">
        <f t="shared" si="2"/>
        <v>0</v>
      </c>
      <c r="K10" s="79">
        <f t="shared" si="3"/>
        <v>0</v>
      </c>
      <c r="M10" s="57" t="s">
        <v>322</v>
      </c>
      <c r="N10" s="13">
        <v>0.1</v>
      </c>
      <c r="O10" s="76">
        <f>O9+(O9*N10)</f>
        <v>3063177.81</v>
      </c>
    </row>
    <row r="11" spans="2:15" x14ac:dyDescent="0.3">
      <c r="B11" s="80">
        <v>6</v>
      </c>
      <c r="C11" s="24"/>
      <c r="D11" s="25"/>
      <c r="E11" s="26"/>
      <c r="F11" s="27"/>
      <c r="G11" s="81">
        <f t="shared" si="0"/>
        <v>0</v>
      </c>
      <c r="H11" s="78">
        <f t="shared" si="1"/>
        <v>0</v>
      </c>
      <c r="I11" s="28"/>
      <c r="J11" s="82">
        <f t="shared" si="2"/>
        <v>0</v>
      </c>
      <c r="K11" s="79">
        <f t="shared" si="3"/>
        <v>0</v>
      </c>
    </row>
    <row r="12" spans="2:15" x14ac:dyDescent="0.3">
      <c r="B12" s="80">
        <v>7</v>
      </c>
      <c r="C12" s="24"/>
      <c r="D12" s="25"/>
      <c r="E12" s="26"/>
      <c r="F12" s="27"/>
      <c r="G12" s="81">
        <f t="shared" si="0"/>
        <v>0</v>
      </c>
      <c r="H12" s="78">
        <f t="shared" si="1"/>
        <v>0</v>
      </c>
      <c r="I12" s="28"/>
      <c r="J12" s="82">
        <f t="shared" si="2"/>
        <v>0</v>
      </c>
      <c r="K12" s="79">
        <f t="shared" si="3"/>
        <v>0</v>
      </c>
    </row>
    <row r="13" spans="2:15" x14ac:dyDescent="0.3">
      <c r="B13" s="80">
        <v>8</v>
      </c>
      <c r="C13" s="24"/>
      <c r="D13" s="25"/>
      <c r="E13" s="26"/>
      <c r="F13" s="27"/>
      <c r="G13" s="81">
        <f t="shared" si="0"/>
        <v>0</v>
      </c>
      <c r="H13" s="78">
        <f t="shared" si="1"/>
        <v>0</v>
      </c>
      <c r="I13" s="28"/>
      <c r="J13" s="82">
        <f t="shared" si="2"/>
        <v>0</v>
      </c>
      <c r="K13" s="79">
        <f t="shared" si="3"/>
        <v>0</v>
      </c>
    </row>
    <row r="14" spans="2:15" x14ac:dyDescent="0.3">
      <c r="B14" s="80">
        <v>9</v>
      </c>
      <c r="C14" s="24"/>
      <c r="D14" s="25"/>
      <c r="E14" s="26"/>
      <c r="F14" s="27"/>
      <c r="G14" s="81">
        <f t="shared" si="0"/>
        <v>0</v>
      </c>
      <c r="H14" s="78">
        <f t="shared" si="1"/>
        <v>0</v>
      </c>
      <c r="I14" s="28"/>
      <c r="J14" s="82">
        <f t="shared" si="2"/>
        <v>0</v>
      </c>
      <c r="K14" s="79">
        <f t="shared" si="3"/>
        <v>0</v>
      </c>
    </row>
    <row r="15" spans="2:15" x14ac:dyDescent="0.3">
      <c r="B15" s="80">
        <v>10</v>
      </c>
      <c r="C15" s="24"/>
      <c r="D15" s="25"/>
      <c r="E15" s="26"/>
      <c r="F15" s="27"/>
      <c r="G15" s="81">
        <f t="shared" si="0"/>
        <v>0</v>
      </c>
      <c r="H15" s="78">
        <f t="shared" si="1"/>
        <v>0</v>
      </c>
      <c r="I15" s="28"/>
      <c r="J15" s="82">
        <f t="shared" si="2"/>
        <v>0</v>
      </c>
      <c r="K15" s="79">
        <f t="shared" si="3"/>
        <v>0</v>
      </c>
    </row>
    <row r="16" spans="2:15" x14ac:dyDescent="0.3">
      <c r="B16" s="80">
        <v>11</v>
      </c>
      <c r="C16" s="24"/>
      <c r="D16" s="25"/>
      <c r="E16" s="26"/>
      <c r="F16" s="27"/>
      <c r="G16" s="81">
        <f t="shared" si="0"/>
        <v>0</v>
      </c>
      <c r="H16" s="78">
        <f t="shared" si="1"/>
        <v>0</v>
      </c>
      <c r="I16" s="28"/>
      <c r="J16" s="82">
        <f t="shared" si="2"/>
        <v>0</v>
      </c>
      <c r="K16" s="79">
        <f t="shared" si="3"/>
        <v>0</v>
      </c>
    </row>
    <row r="17" spans="2:11" x14ac:dyDescent="0.3">
      <c r="B17" s="80">
        <v>12</v>
      </c>
      <c r="C17" s="24"/>
      <c r="D17" s="25"/>
      <c r="E17" s="26"/>
      <c r="F17" s="27"/>
      <c r="G17" s="81">
        <f t="shared" si="0"/>
        <v>0</v>
      </c>
      <c r="H17" s="78">
        <f t="shared" si="1"/>
        <v>0</v>
      </c>
      <c r="I17" s="28"/>
      <c r="J17" s="82">
        <f t="shared" si="2"/>
        <v>0</v>
      </c>
      <c r="K17" s="79">
        <f t="shared" si="3"/>
        <v>0</v>
      </c>
    </row>
    <row r="18" spans="2:11" x14ac:dyDescent="0.3">
      <c r="B18" s="80">
        <v>13</v>
      </c>
      <c r="C18" s="24"/>
      <c r="D18" s="25"/>
      <c r="E18" s="26"/>
      <c r="F18" s="27"/>
      <c r="G18" s="81">
        <f t="shared" si="0"/>
        <v>0</v>
      </c>
      <c r="H18" s="78">
        <f t="shared" si="1"/>
        <v>0</v>
      </c>
      <c r="I18" s="28"/>
      <c r="J18" s="82">
        <f t="shared" si="2"/>
        <v>0</v>
      </c>
      <c r="K18" s="79">
        <f t="shared" si="3"/>
        <v>0</v>
      </c>
    </row>
    <row r="19" spans="2:11" x14ac:dyDescent="0.3">
      <c r="B19" s="80">
        <v>14</v>
      </c>
      <c r="C19" s="24"/>
      <c r="D19" s="25"/>
      <c r="E19" s="26"/>
      <c r="F19" s="27"/>
      <c r="G19" s="81">
        <f t="shared" si="0"/>
        <v>0</v>
      </c>
      <c r="H19" s="78">
        <f t="shared" si="1"/>
        <v>0</v>
      </c>
      <c r="I19" s="28"/>
      <c r="J19" s="82">
        <f t="shared" si="2"/>
        <v>0</v>
      </c>
      <c r="K19" s="79">
        <f t="shared" si="3"/>
        <v>0</v>
      </c>
    </row>
    <row r="20" spans="2:11" x14ac:dyDescent="0.3">
      <c r="B20" s="80">
        <v>15</v>
      </c>
      <c r="C20" s="24"/>
      <c r="D20" s="25"/>
      <c r="E20" s="26"/>
      <c r="F20" s="27"/>
      <c r="G20" s="81">
        <f t="shared" si="0"/>
        <v>0</v>
      </c>
      <c r="H20" s="78">
        <f t="shared" si="1"/>
        <v>0</v>
      </c>
      <c r="I20" s="28"/>
      <c r="J20" s="82">
        <f t="shared" si="2"/>
        <v>0</v>
      </c>
      <c r="K20" s="79">
        <f t="shared" si="3"/>
        <v>0</v>
      </c>
    </row>
    <row r="21" spans="2:11" x14ac:dyDescent="0.3">
      <c r="B21" s="80">
        <v>16</v>
      </c>
      <c r="C21" s="24"/>
      <c r="D21" s="25"/>
      <c r="E21" s="26"/>
      <c r="F21" s="27"/>
      <c r="G21" s="81">
        <f t="shared" si="0"/>
        <v>0</v>
      </c>
      <c r="H21" s="78">
        <f t="shared" si="1"/>
        <v>0</v>
      </c>
      <c r="I21" s="28"/>
      <c r="J21" s="82">
        <f t="shared" si="2"/>
        <v>0</v>
      </c>
      <c r="K21" s="79">
        <f t="shared" si="3"/>
        <v>0</v>
      </c>
    </row>
    <row r="22" spans="2:11" x14ac:dyDescent="0.3">
      <c r="B22" s="80">
        <v>17</v>
      </c>
      <c r="C22" s="24"/>
      <c r="D22" s="25"/>
      <c r="E22" s="26"/>
      <c r="F22" s="27"/>
      <c r="G22" s="81">
        <f t="shared" si="0"/>
        <v>0</v>
      </c>
      <c r="H22" s="78">
        <f t="shared" si="1"/>
        <v>0</v>
      </c>
      <c r="I22" s="28"/>
      <c r="J22" s="82">
        <f t="shared" si="2"/>
        <v>0</v>
      </c>
      <c r="K22" s="79">
        <f t="shared" si="3"/>
        <v>0</v>
      </c>
    </row>
    <row r="23" spans="2:11" x14ac:dyDescent="0.3">
      <c r="B23" s="80">
        <v>18</v>
      </c>
      <c r="C23" s="24"/>
      <c r="D23" s="25"/>
      <c r="E23" s="26"/>
      <c r="F23" s="27"/>
      <c r="G23" s="81">
        <f t="shared" si="0"/>
        <v>0</v>
      </c>
      <c r="H23" s="78">
        <f t="shared" si="1"/>
        <v>0</v>
      </c>
      <c r="I23" s="28"/>
      <c r="J23" s="82">
        <f t="shared" si="2"/>
        <v>0</v>
      </c>
      <c r="K23" s="79">
        <f t="shared" si="3"/>
        <v>0</v>
      </c>
    </row>
    <row r="24" spans="2:11" x14ac:dyDescent="0.3">
      <c r="B24" s="80">
        <v>19</v>
      </c>
      <c r="C24" s="24"/>
      <c r="D24" s="25"/>
      <c r="E24" s="26"/>
      <c r="F24" s="27"/>
      <c r="G24" s="81">
        <f t="shared" si="0"/>
        <v>0</v>
      </c>
      <c r="H24" s="78">
        <f t="shared" si="1"/>
        <v>0</v>
      </c>
      <c r="I24" s="28"/>
      <c r="J24" s="82">
        <f t="shared" si="2"/>
        <v>0</v>
      </c>
      <c r="K24" s="79">
        <f t="shared" si="3"/>
        <v>0</v>
      </c>
    </row>
    <row r="25" spans="2:11" x14ac:dyDescent="0.3">
      <c r="B25" s="80">
        <v>20</v>
      </c>
      <c r="C25" s="24"/>
      <c r="D25" s="25"/>
      <c r="E25" s="26"/>
      <c r="F25" s="27"/>
      <c r="G25" s="81">
        <f>F25*12</f>
        <v>0</v>
      </c>
      <c r="H25" s="78">
        <f>G25*E25</f>
        <v>0</v>
      </c>
      <c r="I25" s="28"/>
      <c r="J25" s="82">
        <f>H25*I25</f>
        <v>0</v>
      </c>
      <c r="K25" s="79">
        <f>H25-J25</f>
        <v>0</v>
      </c>
    </row>
    <row r="26" spans="2:11" x14ac:dyDescent="0.3">
      <c r="B26" s="80">
        <v>21</v>
      </c>
      <c r="C26" s="24"/>
      <c r="D26" s="25"/>
      <c r="E26" s="26"/>
      <c r="F26" s="27"/>
      <c r="G26" s="81">
        <f t="shared" si="0"/>
        <v>0</v>
      </c>
      <c r="H26" s="78">
        <f t="shared" ref="H26:H34" si="4">G26*E26</f>
        <v>0</v>
      </c>
      <c r="I26" s="28"/>
      <c r="J26" s="82">
        <f t="shared" ref="J26:J34" si="5">H26*I26</f>
        <v>0</v>
      </c>
      <c r="K26" s="79">
        <f t="shared" ref="K26:K34" si="6">H26-J26</f>
        <v>0</v>
      </c>
    </row>
    <row r="27" spans="2:11" x14ac:dyDescent="0.3">
      <c r="B27" s="80">
        <v>22</v>
      </c>
      <c r="C27" s="24"/>
      <c r="D27" s="25"/>
      <c r="E27" s="26"/>
      <c r="F27" s="27"/>
      <c r="G27" s="81">
        <f t="shared" si="0"/>
        <v>0</v>
      </c>
      <c r="H27" s="78">
        <f t="shared" si="4"/>
        <v>0</v>
      </c>
      <c r="I27" s="28"/>
      <c r="J27" s="82">
        <f t="shared" si="5"/>
        <v>0</v>
      </c>
      <c r="K27" s="79">
        <f t="shared" si="6"/>
        <v>0</v>
      </c>
    </row>
    <row r="28" spans="2:11" x14ac:dyDescent="0.3">
      <c r="B28" s="80">
        <v>23</v>
      </c>
      <c r="C28" s="24"/>
      <c r="D28" s="25"/>
      <c r="E28" s="26"/>
      <c r="F28" s="27"/>
      <c r="G28" s="81">
        <f t="shared" si="0"/>
        <v>0</v>
      </c>
      <c r="H28" s="78">
        <f t="shared" si="4"/>
        <v>0</v>
      </c>
      <c r="I28" s="28"/>
      <c r="J28" s="82">
        <f t="shared" si="5"/>
        <v>0</v>
      </c>
      <c r="K28" s="79">
        <f t="shared" si="6"/>
        <v>0</v>
      </c>
    </row>
    <row r="29" spans="2:11" x14ac:dyDescent="0.3">
      <c r="B29" s="80">
        <v>24</v>
      </c>
      <c r="C29" s="24"/>
      <c r="D29" s="25"/>
      <c r="E29" s="26"/>
      <c r="F29" s="27"/>
      <c r="G29" s="81">
        <f t="shared" si="0"/>
        <v>0</v>
      </c>
      <c r="H29" s="78">
        <f t="shared" si="4"/>
        <v>0</v>
      </c>
      <c r="I29" s="28"/>
      <c r="J29" s="82">
        <f t="shared" si="5"/>
        <v>0</v>
      </c>
      <c r="K29" s="79">
        <f t="shared" si="6"/>
        <v>0</v>
      </c>
    </row>
    <row r="30" spans="2:11" x14ac:dyDescent="0.3">
      <c r="B30" s="80">
        <v>25</v>
      </c>
      <c r="C30" s="24"/>
      <c r="D30" s="25"/>
      <c r="E30" s="26"/>
      <c r="F30" s="27"/>
      <c r="G30" s="81">
        <f t="shared" si="0"/>
        <v>0</v>
      </c>
      <c r="H30" s="78">
        <f t="shared" si="4"/>
        <v>0</v>
      </c>
      <c r="I30" s="28"/>
      <c r="J30" s="82">
        <f t="shared" si="5"/>
        <v>0</v>
      </c>
      <c r="K30" s="79">
        <f t="shared" si="6"/>
        <v>0</v>
      </c>
    </row>
    <row r="31" spans="2:11" x14ac:dyDescent="0.3">
      <c r="B31" s="80">
        <v>26</v>
      </c>
      <c r="C31" s="24"/>
      <c r="D31" s="25"/>
      <c r="E31" s="26"/>
      <c r="F31" s="27"/>
      <c r="G31" s="81">
        <f t="shared" si="0"/>
        <v>0</v>
      </c>
      <c r="H31" s="78">
        <f t="shared" si="4"/>
        <v>0</v>
      </c>
      <c r="I31" s="28"/>
      <c r="J31" s="82">
        <f t="shared" si="5"/>
        <v>0</v>
      </c>
      <c r="K31" s="79">
        <f t="shared" si="6"/>
        <v>0</v>
      </c>
    </row>
    <row r="32" spans="2:11" x14ac:dyDescent="0.3">
      <c r="B32" s="80">
        <v>27</v>
      </c>
      <c r="C32" s="24"/>
      <c r="D32" s="25"/>
      <c r="E32" s="26"/>
      <c r="F32" s="27"/>
      <c r="G32" s="81">
        <f t="shared" si="0"/>
        <v>0</v>
      </c>
      <c r="H32" s="78">
        <f t="shared" si="4"/>
        <v>0</v>
      </c>
      <c r="I32" s="28"/>
      <c r="J32" s="82">
        <f t="shared" si="5"/>
        <v>0</v>
      </c>
      <c r="K32" s="79">
        <f t="shared" si="6"/>
        <v>0</v>
      </c>
    </row>
    <row r="33" spans="2:11" x14ac:dyDescent="0.3">
      <c r="B33" s="80">
        <v>28</v>
      </c>
      <c r="C33" s="24"/>
      <c r="D33" s="25"/>
      <c r="E33" s="26"/>
      <c r="F33" s="27"/>
      <c r="G33" s="81">
        <f t="shared" si="0"/>
        <v>0</v>
      </c>
      <c r="H33" s="78">
        <f t="shared" si="4"/>
        <v>0</v>
      </c>
      <c r="I33" s="28"/>
      <c r="J33" s="82">
        <f t="shared" si="5"/>
        <v>0</v>
      </c>
      <c r="K33" s="79">
        <f t="shared" si="6"/>
        <v>0</v>
      </c>
    </row>
    <row r="34" spans="2:11" x14ac:dyDescent="0.3">
      <c r="B34" s="80">
        <v>29</v>
      </c>
      <c r="C34" s="24"/>
      <c r="D34" s="25"/>
      <c r="E34" s="26"/>
      <c r="F34" s="27"/>
      <c r="G34" s="81">
        <f t="shared" si="0"/>
        <v>0</v>
      </c>
      <c r="H34" s="78">
        <f t="shared" si="4"/>
        <v>0</v>
      </c>
      <c r="I34" s="28"/>
      <c r="J34" s="82">
        <f t="shared" si="5"/>
        <v>0</v>
      </c>
      <c r="K34" s="79">
        <f t="shared" si="6"/>
        <v>0</v>
      </c>
    </row>
    <row r="35" spans="2:11" x14ac:dyDescent="0.3">
      <c r="B35" s="80">
        <v>30</v>
      </c>
      <c r="C35" s="24"/>
      <c r="D35" s="25"/>
      <c r="E35" s="26"/>
      <c r="F35" s="27"/>
      <c r="G35" s="81">
        <f>F35*12</f>
        <v>0</v>
      </c>
      <c r="H35" s="78">
        <f>G35*E35</f>
        <v>0</v>
      </c>
      <c r="I35" s="28"/>
      <c r="J35" s="82">
        <f>H35*I35</f>
        <v>0</v>
      </c>
      <c r="K35" s="79">
        <f>H35-J35</f>
        <v>0</v>
      </c>
    </row>
    <row r="36" spans="2:11" x14ac:dyDescent="0.3">
      <c r="B36" s="80">
        <v>31</v>
      </c>
      <c r="C36" s="24"/>
      <c r="D36" s="25"/>
      <c r="E36" s="26"/>
      <c r="F36" s="27"/>
      <c r="G36" s="81">
        <f t="shared" si="0"/>
        <v>0</v>
      </c>
      <c r="H36" s="78">
        <f t="shared" ref="H36:H47" si="7">G36*E36</f>
        <v>0</v>
      </c>
      <c r="I36" s="28"/>
      <c r="J36" s="82">
        <f t="shared" ref="J36:J47" si="8">H36*I36</f>
        <v>0</v>
      </c>
      <c r="K36" s="79">
        <f t="shared" ref="K36:K47" si="9">H36-J36</f>
        <v>0</v>
      </c>
    </row>
    <row r="37" spans="2:11" x14ac:dyDescent="0.3">
      <c r="B37" s="80">
        <v>32</v>
      </c>
      <c r="C37" s="24"/>
      <c r="D37" s="25"/>
      <c r="E37" s="26"/>
      <c r="F37" s="27"/>
      <c r="G37" s="81">
        <f t="shared" si="0"/>
        <v>0</v>
      </c>
      <c r="H37" s="78">
        <f t="shared" si="7"/>
        <v>0</v>
      </c>
      <c r="I37" s="28"/>
      <c r="J37" s="82">
        <f t="shared" si="8"/>
        <v>0</v>
      </c>
      <c r="K37" s="79">
        <f t="shared" si="9"/>
        <v>0</v>
      </c>
    </row>
    <row r="38" spans="2:11" x14ac:dyDescent="0.3">
      <c r="B38" s="80">
        <v>33</v>
      </c>
      <c r="C38" s="24"/>
      <c r="D38" s="25"/>
      <c r="E38" s="26"/>
      <c r="F38" s="27"/>
      <c r="G38" s="81">
        <f t="shared" si="0"/>
        <v>0</v>
      </c>
      <c r="H38" s="78">
        <f t="shared" si="7"/>
        <v>0</v>
      </c>
      <c r="I38" s="28"/>
      <c r="J38" s="82">
        <f t="shared" si="8"/>
        <v>0</v>
      </c>
      <c r="K38" s="79">
        <f t="shared" si="9"/>
        <v>0</v>
      </c>
    </row>
    <row r="39" spans="2:11" x14ac:dyDescent="0.3">
      <c r="B39" s="80">
        <v>34</v>
      </c>
      <c r="C39" s="24"/>
      <c r="D39" s="25"/>
      <c r="E39" s="26"/>
      <c r="F39" s="27"/>
      <c r="G39" s="81">
        <f t="shared" si="0"/>
        <v>0</v>
      </c>
      <c r="H39" s="78">
        <f t="shared" si="7"/>
        <v>0</v>
      </c>
      <c r="I39" s="28"/>
      <c r="J39" s="82">
        <f t="shared" si="8"/>
        <v>0</v>
      </c>
      <c r="K39" s="79">
        <f t="shared" si="9"/>
        <v>0</v>
      </c>
    </row>
    <row r="40" spans="2:11" x14ac:dyDescent="0.3">
      <c r="B40" s="80">
        <v>35</v>
      </c>
      <c r="C40" s="24"/>
      <c r="D40" s="25"/>
      <c r="E40" s="26"/>
      <c r="F40" s="27"/>
      <c r="G40" s="81">
        <f t="shared" si="0"/>
        <v>0</v>
      </c>
      <c r="H40" s="78">
        <f t="shared" si="7"/>
        <v>0</v>
      </c>
      <c r="I40" s="28"/>
      <c r="J40" s="82">
        <f t="shared" si="8"/>
        <v>0</v>
      </c>
      <c r="K40" s="79">
        <f t="shared" si="9"/>
        <v>0</v>
      </c>
    </row>
    <row r="41" spans="2:11" x14ac:dyDescent="0.3">
      <c r="B41" s="80">
        <v>36</v>
      </c>
      <c r="C41" s="24"/>
      <c r="D41" s="25"/>
      <c r="E41" s="26"/>
      <c r="F41" s="27"/>
      <c r="G41" s="81">
        <f t="shared" si="0"/>
        <v>0</v>
      </c>
      <c r="H41" s="78">
        <f t="shared" si="7"/>
        <v>0</v>
      </c>
      <c r="I41" s="28"/>
      <c r="J41" s="82">
        <f t="shared" si="8"/>
        <v>0</v>
      </c>
      <c r="K41" s="79">
        <f t="shared" si="9"/>
        <v>0</v>
      </c>
    </row>
    <row r="42" spans="2:11" x14ac:dyDescent="0.3">
      <c r="B42" s="80">
        <v>37</v>
      </c>
      <c r="C42" s="24"/>
      <c r="D42" s="25"/>
      <c r="E42" s="26"/>
      <c r="F42" s="27"/>
      <c r="G42" s="81">
        <f t="shared" si="0"/>
        <v>0</v>
      </c>
      <c r="H42" s="78">
        <f t="shared" si="7"/>
        <v>0</v>
      </c>
      <c r="I42" s="28"/>
      <c r="J42" s="82">
        <f t="shared" si="8"/>
        <v>0</v>
      </c>
      <c r="K42" s="79">
        <f t="shared" si="9"/>
        <v>0</v>
      </c>
    </row>
    <row r="43" spans="2:11" x14ac:dyDescent="0.3">
      <c r="B43" s="80">
        <v>38</v>
      </c>
      <c r="C43" s="24"/>
      <c r="D43" s="25"/>
      <c r="E43" s="26"/>
      <c r="F43" s="27"/>
      <c r="G43" s="81">
        <f t="shared" si="0"/>
        <v>0</v>
      </c>
      <c r="H43" s="78">
        <f t="shared" si="7"/>
        <v>0</v>
      </c>
      <c r="I43" s="28"/>
      <c r="J43" s="82">
        <f t="shared" si="8"/>
        <v>0</v>
      </c>
      <c r="K43" s="79">
        <f t="shared" si="9"/>
        <v>0</v>
      </c>
    </row>
    <row r="44" spans="2:11" x14ac:dyDescent="0.3">
      <c r="B44" s="80">
        <v>39</v>
      </c>
      <c r="C44" s="24"/>
      <c r="D44" s="25"/>
      <c r="E44" s="26"/>
      <c r="F44" s="27"/>
      <c r="G44" s="81">
        <f t="shared" si="0"/>
        <v>0</v>
      </c>
      <c r="H44" s="78">
        <f t="shared" si="7"/>
        <v>0</v>
      </c>
      <c r="I44" s="28"/>
      <c r="J44" s="82">
        <f t="shared" si="8"/>
        <v>0</v>
      </c>
      <c r="K44" s="79">
        <f t="shared" si="9"/>
        <v>0</v>
      </c>
    </row>
    <row r="45" spans="2:11" x14ac:dyDescent="0.3">
      <c r="B45" s="80">
        <v>40</v>
      </c>
      <c r="C45" s="24"/>
      <c r="D45" s="25"/>
      <c r="E45" s="26"/>
      <c r="F45" s="27"/>
      <c r="G45" s="81">
        <f t="shared" si="0"/>
        <v>0</v>
      </c>
      <c r="H45" s="78">
        <f t="shared" si="7"/>
        <v>0</v>
      </c>
      <c r="I45" s="28"/>
      <c r="J45" s="82">
        <f t="shared" si="8"/>
        <v>0</v>
      </c>
      <c r="K45" s="79">
        <f t="shared" si="9"/>
        <v>0</v>
      </c>
    </row>
    <row r="46" spans="2:11" x14ac:dyDescent="0.3">
      <c r="B46" s="80">
        <v>41</v>
      </c>
      <c r="C46" s="24"/>
      <c r="D46" s="25"/>
      <c r="E46" s="26"/>
      <c r="F46" s="27"/>
      <c r="G46" s="81">
        <f t="shared" si="0"/>
        <v>0</v>
      </c>
      <c r="H46" s="78">
        <f t="shared" si="7"/>
        <v>0</v>
      </c>
      <c r="I46" s="28"/>
      <c r="J46" s="82">
        <f t="shared" si="8"/>
        <v>0</v>
      </c>
      <c r="K46" s="79">
        <f t="shared" si="9"/>
        <v>0</v>
      </c>
    </row>
    <row r="47" spans="2:11" x14ac:dyDescent="0.3">
      <c r="B47" s="80">
        <v>42</v>
      </c>
      <c r="C47" s="24"/>
      <c r="D47" s="25"/>
      <c r="E47" s="26"/>
      <c r="F47" s="27"/>
      <c r="G47" s="81">
        <f t="shared" si="0"/>
        <v>0</v>
      </c>
      <c r="H47" s="78">
        <f t="shared" si="7"/>
        <v>0</v>
      </c>
      <c r="I47" s="28"/>
      <c r="J47" s="82">
        <f t="shared" si="8"/>
        <v>0</v>
      </c>
      <c r="K47" s="79">
        <f t="shared" si="9"/>
        <v>0</v>
      </c>
    </row>
    <row r="48" spans="2:11" x14ac:dyDescent="0.3">
      <c r="B48" s="80">
        <v>43</v>
      </c>
      <c r="C48" s="24"/>
      <c r="D48" s="25"/>
      <c r="E48" s="26"/>
      <c r="F48" s="27"/>
      <c r="G48" s="81">
        <f>F48*12</f>
        <v>0</v>
      </c>
      <c r="H48" s="78">
        <f>G48*E48</f>
        <v>0</v>
      </c>
      <c r="I48" s="28"/>
      <c r="J48" s="82">
        <f>H48*I48</f>
        <v>0</v>
      </c>
      <c r="K48" s="79">
        <f>H48-J48</f>
        <v>0</v>
      </c>
    </row>
    <row r="49" spans="2:11" x14ac:dyDescent="0.3">
      <c r="B49" s="80">
        <v>44</v>
      </c>
      <c r="C49" s="24"/>
      <c r="D49" s="25"/>
      <c r="E49" s="26"/>
      <c r="F49" s="27"/>
      <c r="G49" s="81">
        <f t="shared" si="0"/>
        <v>0</v>
      </c>
      <c r="H49" s="78">
        <f t="shared" ref="H49:H55" si="10">G49*E49</f>
        <v>0</v>
      </c>
      <c r="I49" s="28"/>
      <c r="J49" s="82">
        <f t="shared" ref="J49:J55" si="11">H49*I49</f>
        <v>0</v>
      </c>
      <c r="K49" s="79">
        <f t="shared" ref="K49:K55" si="12">H49-J49</f>
        <v>0</v>
      </c>
    </row>
    <row r="50" spans="2:11" x14ac:dyDescent="0.3">
      <c r="B50" s="80">
        <v>45</v>
      </c>
      <c r="C50" s="24"/>
      <c r="D50" s="25"/>
      <c r="E50" s="26"/>
      <c r="F50" s="27"/>
      <c r="G50" s="81">
        <f t="shared" si="0"/>
        <v>0</v>
      </c>
      <c r="H50" s="78">
        <f t="shared" si="10"/>
        <v>0</v>
      </c>
      <c r="I50" s="28"/>
      <c r="J50" s="82">
        <f t="shared" si="11"/>
        <v>0</v>
      </c>
      <c r="K50" s="79">
        <f t="shared" si="12"/>
        <v>0</v>
      </c>
    </row>
    <row r="51" spans="2:11" x14ac:dyDescent="0.3">
      <c r="B51" s="80">
        <v>46</v>
      </c>
      <c r="C51" s="24"/>
      <c r="D51" s="25"/>
      <c r="E51" s="26"/>
      <c r="F51" s="27"/>
      <c r="G51" s="81">
        <f t="shared" si="0"/>
        <v>0</v>
      </c>
      <c r="H51" s="78">
        <f t="shared" si="10"/>
        <v>0</v>
      </c>
      <c r="I51" s="28"/>
      <c r="J51" s="82">
        <f t="shared" si="11"/>
        <v>0</v>
      </c>
      <c r="K51" s="79">
        <f t="shared" si="12"/>
        <v>0</v>
      </c>
    </row>
    <row r="52" spans="2:11" x14ac:dyDescent="0.3">
      <c r="B52" s="80">
        <v>47</v>
      </c>
      <c r="C52" s="24"/>
      <c r="D52" s="25"/>
      <c r="E52" s="26"/>
      <c r="F52" s="27"/>
      <c r="G52" s="81">
        <f t="shared" si="0"/>
        <v>0</v>
      </c>
      <c r="H52" s="78">
        <f t="shared" si="10"/>
        <v>0</v>
      </c>
      <c r="I52" s="28"/>
      <c r="J52" s="82">
        <f t="shared" si="11"/>
        <v>0</v>
      </c>
      <c r="K52" s="79">
        <f t="shared" si="12"/>
        <v>0</v>
      </c>
    </row>
    <row r="53" spans="2:11" x14ac:dyDescent="0.3">
      <c r="B53" s="80">
        <v>48</v>
      </c>
      <c r="C53" s="24"/>
      <c r="D53" s="25"/>
      <c r="E53" s="26"/>
      <c r="F53" s="27"/>
      <c r="G53" s="81">
        <f t="shared" si="0"/>
        <v>0</v>
      </c>
      <c r="H53" s="78">
        <f t="shared" si="10"/>
        <v>0</v>
      </c>
      <c r="I53" s="28"/>
      <c r="J53" s="82">
        <f t="shared" si="11"/>
        <v>0</v>
      </c>
      <c r="K53" s="79">
        <f t="shared" si="12"/>
        <v>0</v>
      </c>
    </row>
    <row r="54" spans="2:11" x14ac:dyDescent="0.3">
      <c r="B54" s="80">
        <v>49</v>
      </c>
      <c r="C54" s="24"/>
      <c r="D54" s="25"/>
      <c r="E54" s="26"/>
      <c r="F54" s="27"/>
      <c r="G54" s="81">
        <f t="shared" si="0"/>
        <v>0</v>
      </c>
      <c r="H54" s="78">
        <f t="shared" si="10"/>
        <v>0</v>
      </c>
      <c r="I54" s="28"/>
      <c r="J54" s="82">
        <f t="shared" si="11"/>
        <v>0</v>
      </c>
      <c r="K54" s="79">
        <f t="shared" si="12"/>
        <v>0</v>
      </c>
    </row>
    <row r="55" spans="2:11" x14ac:dyDescent="0.3">
      <c r="B55" s="80">
        <v>50</v>
      </c>
      <c r="C55" s="24"/>
      <c r="D55" s="25"/>
      <c r="E55" s="26"/>
      <c r="F55" s="27"/>
      <c r="G55" s="81">
        <f t="shared" si="0"/>
        <v>0</v>
      </c>
      <c r="H55" s="78">
        <f t="shared" si="10"/>
        <v>0</v>
      </c>
      <c r="I55" s="28"/>
      <c r="J55" s="82">
        <f t="shared" si="11"/>
        <v>0</v>
      </c>
      <c r="K55" s="79">
        <f t="shared" si="12"/>
        <v>0</v>
      </c>
    </row>
    <row r="56" spans="2:11" x14ac:dyDescent="0.3">
      <c r="B56" s="70" t="s">
        <v>17</v>
      </c>
      <c r="C56" s="70"/>
      <c r="D56" s="67" t="s">
        <v>3</v>
      </c>
      <c r="E56" s="68" t="s">
        <v>3</v>
      </c>
      <c r="F56" s="69">
        <f>SUM(F6:F55)</f>
        <v>1740</v>
      </c>
      <c r="G56" s="69">
        <f>SUM(G6:G55)</f>
        <v>20880</v>
      </c>
      <c r="H56" s="56">
        <f>SUM(H6:H55)</f>
        <v>2430000</v>
      </c>
      <c r="I56" s="71" t="s">
        <v>3</v>
      </c>
      <c r="J56" s="56">
        <f>SUM(J6:J55)</f>
        <v>0</v>
      </c>
      <c r="K56" s="56">
        <f>SUM(K6:K55)</f>
        <v>2430000</v>
      </c>
    </row>
  </sheetData>
  <mergeCells count="1">
    <mergeCell ref="B56:C56"/>
  </mergeCells>
  <dataValidations count="1">
    <dataValidation type="list" allowBlank="1" showInputMessage="1" showErrorMessage="1" sqref="D6:D55" xr:uid="{00000000-0002-0000-0900-000000000000}">
      <formula1>jm</formula1>
    </dataValidation>
  </dataValidations>
  <pageMargins left="0.70866141732283472" right="0.70866141732283472" top="0.74803149606299213" bottom="0.74803149606299213" header="0.31496062992125984" footer="0.31496062992125984"/>
  <pageSetup scale="44" fitToHeight="0" orientation="landscape" r:id="rId1"/>
  <headerFooter>
    <oddHeader>&amp;R&amp;9© Igor Lazarević 2017</oddHeader>
  </headerFooter>
  <ignoredErrors>
    <ignoredError sqref="O7:O10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CFF99"/>
    <pageSetUpPr fitToPage="1"/>
  </sheetPr>
  <dimension ref="B3:L13"/>
  <sheetViews>
    <sheetView showGridLines="0" zoomScale="70" zoomScaleNormal="70" workbookViewId="0">
      <selection activeCell="B5" sqref="B5"/>
    </sheetView>
  </sheetViews>
  <sheetFormatPr defaultColWidth="9.109375" defaultRowHeight="14.4" x14ac:dyDescent="0.3"/>
  <cols>
    <col min="1" max="1" width="3.44140625" style="19" customWidth="1"/>
    <col min="2" max="2" width="8.109375" style="20" customWidth="1"/>
    <col min="3" max="3" width="39.109375" style="19" customWidth="1"/>
    <col min="4" max="4" width="17.109375" style="20" customWidth="1"/>
    <col min="5" max="5" width="16.6640625" style="21" customWidth="1"/>
    <col min="6" max="6" width="20" style="22" customWidth="1"/>
    <col min="7" max="7" width="18.5546875" style="22" customWidth="1"/>
    <col min="8" max="8" width="18.6640625" style="23" customWidth="1"/>
    <col min="9" max="9" width="7" style="1" customWidth="1"/>
    <col min="10" max="10" width="38.44140625" style="1" customWidth="1"/>
    <col min="11" max="11" width="13.88671875" style="1" customWidth="1"/>
    <col min="12" max="12" width="16.6640625" style="1" customWidth="1"/>
    <col min="13" max="16384" width="9.109375" style="19"/>
  </cols>
  <sheetData>
    <row r="3" spans="2:12" ht="21" x14ac:dyDescent="0.3">
      <c r="B3" s="14" t="s">
        <v>324</v>
      </c>
      <c r="H3" s="31" t="s">
        <v>23</v>
      </c>
      <c r="J3" s="14" t="s">
        <v>325</v>
      </c>
    </row>
    <row r="4" spans="2:12" s="1" customFormat="1" ht="4.5" customHeight="1" x14ac:dyDescent="0.3"/>
    <row r="5" spans="2:12" ht="16.5" customHeight="1" x14ac:dyDescent="0.3">
      <c r="B5" s="67" t="s">
        <v>0</v>
      </c>
      <c r="C5" s="60" t="s">
        <v>89</v>
      </c>
      <c r="D5" s="67" t="s">
        <v>1</v>
      </c>
      <c r="E5" s="68" t="s">
        <v>63</v>
      </c>
      <c r="F5" s="69" t="s">
        <v>87</v>
      </c>
      <c r="G5" s="69" t="s">
        <v>88</v>
      </c>
      <c r="H5" s="56" t="s">
        <v>234</v>
      </c>
      <c r="J5" s="60" t="s">
        <v>229</v>
      </c>
      <c r="K5" s="68" t="s">
        <v>310</v>
      </c>
      <c r="L5" s="56" t="s">
        <v>331</v>
      </c>
    </row>
    <row r="6" spans="2:12" x14ac:dyDescent="0.3">
      <c r="B6" s="80">
        <v>1</v>
      </c>
      <c r="C6" s="9" t="s">
        <v>80</v>
      </c>
      <c r="D6" s="25" t="s">
        <v>79</v>
      </c>
      <c r="E6" s="26">
        <v>5</v>
      </c>
      <c r="F6" s="27">
        <v>1250</v>
      </c>
      <c r="G6" s="81">
        <f t="shared" ref="G6:G12" si="0">F6*12</f>
        <v>15000</v>
      </c>
      <c r="H6" s="78">
        <f t="shared" ref="H6:H12" si="1">G6*E6</f>
        <v>75000</v>
      </c>
      <c r="J6" s="57" t="s">
        <v>326</v>
      </c>
      <c r="K6" s="13" t="s">
        <v>3</v>
      </c>
      <c r="L6" s="76">
        <f>H13</f>
        <v>254400</v>
      </c>
    </row>
    <row r="7" spans="2:12" x14ac:dyDescent="0.3">
      <c r="B7" s="80">
        <v>2</v>
      </c>
      <c r="C7" s="24" t="s">
        <v>81</v>
      </c>
      <c r="D7" s="25" t="s">
        <v>15</v>
      </c>
      <c r="E7" s="26">
        <v>50</v>
      </c>
      <c r="F7" s="27">
        <v>11</v>
      </c>
      <c r="G7" s="81">
        <f t="shared" si="0"/>
        <v>132</v>
      </c>
      <c r="H7" s="78">
        <f t="shared" si="1"/>
        <v>6600</v>
      </c>
      <c r="J7" s="57" t="s">
        <v>327</v>
      </c>
      <c r="K7" s="13">
        <v>0.02</v>
      </c>
      <c r="L7" s="76">
        <f>L6+(L6*K7)</f>
        <v>259488</v>
      </c>
    </row>
    <row r="8" spans="2:12" x14ac:dyDescent="0.3">
      <c r="B8" s="80">
        <v>3</v>
      </c>
      <c r="C8" s="24" t="s">
        <v>82</v>
      </c>
      <c r="D8" s="25" t="s">
        <v>14</v>
      </c>
      <c r="E8" s="26">
        <v>150</v>
      </c>
      <c r="F8" s="27">
        <v>68</v>
      </c>
      <c r="G8" s="81">
        <f t="shared" si="0"/>
        <v>816</v>
      </c>
      <c r="H8" s="78">
        <f t="shared" si="1"/>
        <v>122400</v>
      </c>
      <c r="J8" s="57" t="s">
        <v>328</v>
      </c>
      <c r="K8" s="13">
        <v>0.05</v>
      </c>
      <c r="L8" s="76">
        <f>L7+(L7*K8)</f>
        <v>272462.40000000002</v>
      </c>
    </row>
    <row r="9" spans="2:12" x14ac:dyDescent="0.3">
      <c r="B9" s="80">
        <v>4</v>
      </c>
      <c r="C9" s="24" t="s">
        <v>83</v>
      </c>
      <c r="D9" s="25" t="s">
        <v>84</v>
      </c>
      <c r="E9" s="26">
        <v>140</v>
      </c>
      <c r="F9" s="27">
        <v>30</v>
      </c>
      <c r="G9" s="81">
        <f t="shared" si="0"/>
        <v>360</v>
      </c>
      <c r="H9" s="78">
        <f t="shared" si="1"/>
        <v>50400</v>
      </c>
      <c r="J9" s="57" t="s">
        <v>329</v>
      </c>
      <c r="K9" s="13">
        <v>7.0000000000000007E-2</v>
      </c>
      <c r="L9" s="76">
        <f>L8+(L8*K9)</f>
        <v>291534.76800000004</v>
      </c>
    </row>
    <row r="10" spans="2:12" x14ac:dyDescent="0.3">
      <c r="B10" s="80">
        <v>5</v>
      </c>
      <c r="C10" s="24"/>
      <c r="D10" s="25"/>
      <c r="E10" s="26"/>
      <c r="F10" s="27"/>
      <c r="G10" s="81">
        <f t="shared" si="0"/>
        <v>0</v>
      </c>
      <c r="H10" s="78">
        <f t="shared" si="1"/>
        <v>0</v>
      </c>
      <c r="J10" s="57" t="s">
        <v>330</v>
      </c>
      <c r="K10" s="13">
        <v>0.1</v>
      </c>
      <c r="L10" s="76">
        <f>L9+(L9*K10)</f>
        <v>320688.24480000004</v>
      </c>
    </row>
    <row r="11" spans="2:12" x14ac:dyDescent="0.3">
      <c r="B11" s="80">
        <v>6</v>
      </c>
      <c r="C11" s="24"/>
      <c r="D11" s="25"/>
      <c r="E11" s="26"/>
      <c r="F11" s="27"/>
      <c r="G11" s="81">
        <f t="shared" si="0"/>
        <v>0</v>
      </c>
      <c r="H11" s="78">
        <f t="shared" si="1"/>
        <v>0</v>
      </c>
    </row>
    <row r="12" spans="2:12" x14ac:dyDescent="0.3">
      <c r="B12" s="80">
        <v>7</v>
      </c>
      <c r="C12" s="24"/>
      <c r="D12" s="25"/>
      <c r="E12" s="26"/>
      <c r="F12" s="27"/>
      <c r="G12" s="81">
        <f t="shared" si="0"/>
        <v>0</v>
      </c>
      <c r="H12" s="78">
        <f t="shared" si="1"/>
        <v>0</v>
      </c>
    </row>
    <row r="13" spans="2:12" x14ac:dyDescent="0.3">
      <c r="B13" s="70" t="s">
        <v>17</v>
      </c>
      <c r="C13" s="70"/>
      <c r="D13" s="67" t="s">
        <v>3</v>
      </c>
      <c r="E13" s="68" t="s">
        <v>3</v>
      </c>
      <c r="F13" s="69">
        <f>SUM(F6:F12)</f>
        <v>1359</v>
      </c>
      <c r="G13" s="69">
        <f>SUM(G6:G12)</f>
        <v>16308</v>
      </c>
      <c r="H13" s="56">
        <f>SUM(H6:H12)</f>
        <v>254400</v>
      </c>
    </row>
  </sheetData>
  <mergeCells count="1">
    <mergeCell ref="B13:C13"/>
  </mergeCells>
  <dataValidations count="1">
    <dataValidation type="list" allowBlank="1" showInputMessage="1" showErrorMessage="1" sqref="D6:D12" xr:uid="{00000000-0002-0000-0A00-000000000000}">
      <formula1>jm</formula1>
    </dataValidation>
  </dataValidations>
  <pageMargins left="0.7" right="0.7" top="0.75" bottom="0.75" header="0.3" footer="0.3"/>
  <pageSetup scale="56" fitToHeight="0" orientation="landscape" r:id="rId1"/>
  <headerFooter>
    <oddHeader>&amp;R&amp;9© Igor Lazarević 2017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FF99"/>
    <pageSetUpPr fitToPage="1"/>
  </sheetPr>
  <dimension ref="B2:M56"/>
  <sheetViews>
    <sheetView showGridLines="0" zoomScale="70" zoomScaleNormal="70" workbookViewId="0">
      <pane ySplit="5" topLeftCell="A6" activePane="bottomLeft" state="frozen"/>
      <selection activeCell="F238" sqref="F238"/>
      <selection pane="bottomLeft" activeCell="B5" sqref="B5"/>
    </sheetView>
  </sheetViews>
  <sheetFormatPr defaultColWidth="9.109375" defaultRowHeight="14.4" x14ac:dyDescent="0.3"/>
  <cols>
    <col min="1" max="1" width="3.44140625" style="19" customWidth="1"/>
    <col min="2" max="2" width="8.109375" style="20" customWidth="1"/>
    <col min="3" max="3" width="42.6640625" style="19" customWidth="1"/>
    <col min="4" max="4" width="20.33203125" style="36" customWidth="1"/>
    <col min="5" max="5" width="25.88671875" style="22" customWidth="1"/>
    <col min="6" max="6" width="20" style="22" customWidth="1"/>
    <col min="7" max="7" width="20.44140625" style="23" customWidth="1"/>
    <col min="8" max="8" width="2.88671875" style="19" customWidth="1"/>
    <col min="9" max="9" width="15.88671875" style="22" customWidth="1"/>
    <col min="10" max="13" width="13.6640625" style="22" customWidth="1"/>
    <col min="14" max="16384" width="9.109375" style="19"/>
  </cols>
  <sheetData>
    <row r="2" spans="2:13" x14ac:dyDescent="0.3">
      <c r="G2" s="5" t="s">
        <v>356</v>
      </c>
      <c r="M2" s="3" t="s">
        <v>357</v>
      </c>
    </row>
    <row r="3" spans="2:13" ht="21" x14ac:dyDescent="0.3">
      <c r="B3" s="14" t="s">
        <v>337</v>
      </c>
      <c r="G3" s="31" t="s">
        <v>23</v>
      </c>
      <c r="I3" s="14" t="s">
        <v>338</v>
      </c>
    </row>
    <row r="4" spans="2:13" s="1" customFormat="1" ht="4.5" customHeight="1" x14ac:dyDescent="0.3">
      <c r="D4" s="37"/>
    </row>
    <row r="5" spans="2:13" ht="16.5" customHeight="1" x14ac:dyDescent="0.3">
      <c r="B5" s="67" t="s">
        <v>0</v>
      </c>
      <c r="C5" s="60" t="s">
        <v>24</v>
      </c>
      <c r="D5" s="83" t="s">
        <v>235</v>
      </c>
      <c r="E5" s="69" t="s">
        <v>236</v>
      </c>
      <c r="F5" s="69" t="s">
        <v>237</v>
      </c>
      <c r="G5" s="56" t="s">
        <v>238</v>
      </c>
      <c r="I5" s="83" t="s">
        <v>332</v>
      </c>
      <c r="J5" s="83" t="s">
        <v>333</v>
      </c>
      <c r="K5" s="83" t="s">
        <v>334</v>
      </c>
      <c r="L5" s="83" t="s">
        <v>335</v>
      </c>
      <c r="M5" s="83" t="s">
        <v>336</v>
      </c>
    </row>
    <row r="6" spans="2:13" x14ac:dyDescent="0.3">
      <c r="B6" s="80">
        <v>1</v>
      </c>
      <c r="C6" s="9" t="s">
        <v>211</v>
      </c>
      <c r="D6" s="29">
        <v>68000</v>
      </c>
      <c r="E6" s="27">
        <v>5</v>
      </c>
      <c r="F6" s="84">
        <f t="shared" ref="F6:F7" si="0">IF(E6,1/E6,0)</f>
        <v>0.2</v>
      </c>
      <c r="G6" s="78">
        <f t="shared" ref="G6:G40" si="1">IF(D6,D6*F6,0)</f>
        <v>13600</v>
      </c>
      <c r="I6" s="78">
        <f t="shared" ref="I6:M21" si="2">$G6</f>
        <v>13600</v>
      </c>
      <c r="J6" s="78">
        <f t="shared" si="2"/>
        <v>13600</v>
      </c>
      <c r="K6" s="78">
        <f t="shared" si="2"/>
        <v>13600</v>
      </c>
      <c r="L6" s="78">
        <f t="shared" si="2"/>
        <v>13600</v>
      </c>
      <c r="M6" s="78">
        <f t="shared" si="2"/>
        <v>13600</v>
      </c>
    </row>
    <row r="7" spans="2:13" x14ac:dyDescent="0.3">
      <c r="B7" s="80">
        <v>2</v>
      </c>
      <c r="C7" s="24" t="s">
        <v>212</v>
      </c>
      <c r="D7" s="29">
        <v>187200</v>
      </c>
      <c r="E7" s="27">
        <v>5</v>
      </c>
      <c r="F7" s="84">
        <f t="shared" si="0"/>
        <v>0.2</v>
      </c>
      <c r="G7" s="78">
        <f t="shared" si="1"/>
        <v>37440</v>
      </c>
      <c r="I7" s="78">
        <f t="shared" si="2"/>
        <v>37440</v>
      </c>
      <c r="J7" s="78">
        <f t="shared" si="2"/>
        <v>37440</v>
      </c>
      <c r="K7" s="78">
        <f t="shared" si="2"/>
        <v>37440</v>
      </c>
      <c r="L7" s="78">
        <f t="shared" si="2"/>
        <v>37440</v>
      </c>
      <c r="M7" s="78">
        <f t="shared" si="2"/>
        <v>37440</v>
      </c>
    </row>
    <row r="8" spans="2:13" x14ac:dyDescent="0.3">
      <c r="B8" s="80">
        <v>3</v>
      </c>
      <c r="C8" s="24"/>
      <c r="D8" s="29"/>
      <c r="E8" s="27"/>
      <c r="F8" s="84">
        <f>IF(E8,1/E8,0)</f>
        <v>0</v>
      </c>
      <c r="G8" s="78">
        <f t="shared" si="1"/>
        <v>0</v>
      </c>
      <c r="I8" s="78">
        <f t="shared" si="2"/>
        <v>0</v>
      </c>
      <c r="J8" s="78">
        <f t="shared" si="2"/>
        <v>0</v>
      </c>
      <c r="K8" s="78">
        <f t="shared" si="2"/>
        <v>0</v>
      </c>
      <c r="L8" s="78">
        <f t="shared" si="2"/>
        <v>0</v>
      </c>
      <c r="M8" s="78">
        <f t="shared" si="2"/>
        <v>0</v>
      </c>
    </row>
    <row r="9" spans="2:13" x14ac:dyDescent="0.3">
      <c r="B9" s="80">
        <v>4</v>
      </c>
      <c r="C9" s="24"/>
      <c r="D9" s="29"/>
      <c r="E9" s="27"/>
      <c r="F9" s="84">
        <f t="shared" ref="F9:F55" si="3">IF(E9,1/E9,0)</f>
        <v>0</v>
      </c>
      <c r="G9" s="78">
        <f t="shared" si="1"/>
        <v>0</v>
      </c>
      <c r="I9" s="78">
        <f t="shared" si="2"/>
        <v>0</v>
      </c>
      <c r="J9" s="78">
        <f t="shared" si="2"/>
        <v>0</v>
      </c>
      <c r="K9" s="78">
        <f t="shared" si="2"/>
        <v>0</v>
      </c>
      <c r="L9" s="78">
        <f t="shared" si="2"/>
        <v>0</v>
      </c>
      <c r="M9" s="78">
        <f t="shared" si="2"/>
        <v>0</v>
      </c>
    </row>
    <row r="10" spans="2:13" x14ac:dyDescent="0.3">
      <c r="B10" s="80">
        <v>5</v>
      </c>
      <c r="C10" s="24"/>
      <c r="D10" s="29"/>
      <c r="E10" s="27"/>
      <c r="F10" s="84">
        <f t="shared" si="3"/>
        <v>0</v>
      </c>
      <c r="G10" s="78">
        <f t="shared" si="1"/>
        <v>0</v>
      </c>
      <c r="I10" s="78">
        <f t="shared" si="2"/>
        <v>0</v>
      </c>
      <c r="J10" s="78">
        <f t="shared" si="2"/>
        <v>0</v>
      </c>
      <c r="K10" s="78">
        <f t="shared" si="2"/>
        <v>0</v>
      </c>
      <c r="L10" s="78">
        <f t="shared" si="2"/>
        <v>0</v>
      </c>
      <c r="M10" s="78">
        <f t="shared" si="2"/>
        <v>0</v>
      </c>
    </row>
    <row r="11" spans="2:13" x14ac:dyDescent="0.3">
      <c r="B11" s="80">
        <v>6</v>
      </c>
      <c r="C11" s="24"/>
      <c r="D11" s="29"/>
      <c r="E11" s="27"/>
      <c r="F11" s="84">
        <f t="shared" si="3"/>
        <v>0</v>
      </c>
      <c r="G11" s="78">
        <f t="shared" si="1"/>
        <v>0</v>
      </c>
      <c r="I11" s="78">
        <f t="shared" si="2"/>
        <v>0</v>
      </c>
      <c r="J11" s="78">
        <f t="shared" si="2"/>
        <v>0</v>
      </c>
      <c r="K11" s="78">
        <f t="shared" si="2"/>
        <v>0</v>
      </c>
      <c r="L11" s="78">
        <f t="shared" si="2"/>
        <v>0</v>
      </c>
      <c r="M11" s="78">
        <f t="shared" si="2"/>
        <v>0</v>
      </c>
    </row>
    <row r="12" spans="2:13" x14ac:dyDescent="0.3">
      <c r="B12" s="80">
        <v>7</v>
      </c>
      <c r="C12" s="24"/>
      <c r="D12" s="29"/>
      <c r="E12" s="27"/>
      <c r="F12" s="84">
        <f t="shared" si="3"/>
        <v>0</v>
      </c>
      <c r="G12" s="78">
        <f t="shared" si="1"/>
        <v>0</v>
      </c>
      <c r="I12" s="78">
        <f t="shared" si="2"/>
        <v>0</v>
      </c>
      <c r="J12" s="78">
        <f t="shared" si="2"/>
        <v>0</v>
      </c>
      <c r="K12" s="78">
        <f t="shared" si="2"/>
        <v>0</v>
      </c>
      <c r="L12" s="78">
        <f t="shared" si="2"/>
        <v>0</v>
      </c>
      <c r="M12" s="78">
        <f t="shared" si="2"/>
        <v>0</v>
      </c>
    </row>
    <row r="13" spans="2:13" x14ac:dyDescent="0.3">
      <c r="B13" s="80">
        <v>8</v>
      </c>
      <c r="C13" s="24"/>
      <c r="D13" s="29"/>
      <c r="E13" s="27"/>
      <c r="F13" s="84">
        <f t="shared" si="3"/>
        <v>0</v>
      </c>
      <c r="G13" s="78">
        <f t="shared" si="1"/>
        <v>0</v>
      </c>
      <c r="I13" s="78">
        <f t="shared" si="2"/>
        <v>0</v>
      </c>
      <c r="J13" s="78">
        <f t="shared" si="2"/>
        <v>0</v>
      </c>
      <c r="K13" s="78">
        <f t="shared" si="2"/>
        <v>0</v>
      </c>
      <c r="L13" s="78">
        <f t="shared" si="2"/>
        <v>0</v>
      </c>
      <c r="M13" s="78">
        <f t="shared" si="2"/>
        <v>0</v>
      </c>
    </row>
    <row r="14" spans="2:13" x14ac:dyDescent="0.3">
      <c r="B14" s="80">
        <v>9</v>
      </c>
      <c r="C14" s="24"/>
      <c r="D14" s="29"/>
      <c r="E14" s="27"/>
      <c r="F14" s="84">
        <f t="shared" si="3"/>
        <v>0</v>
      </c>
      <c r="G14" s="78">
        <f t="shared" si="1"/>
        <v>0</v>
      </c>
      <c r="I14" s="78">
        <f t="shared" si="2"/>
        <v>0</v>
      </c>
      <c r="J14" s="78">
        <f t="shared" si="2"/>
        <v>0</v>
      </c>
      <c r="K14" s="78">
        <f t="shared" si="2"/>
        <v>0</v>
      </c>
      <c r="L14" s="78">
        <f t="shared" si="2"/>
        <v>0</v>
      </c>
      <c r="M14" s="78">
        <f t="shared" si="2"/>
        <v>0</v>
      </c>
    </row>
    <row r="15" spans="2:13" x14ac:dyDescent="0.3">
      <c r="B15" s="80">
        <v>10</v>
      </c>
      <c r="C15" s="24"/>
      <c r="D15" s="29"/>
      <c r="E15" s="27"/>
      <c r="F15" s="84">
        <f t="shared" si="3"/>
        <v>0</v>
      </c>
      <c r="G15" s="78">
        <f t="shared" si="1"/>
        <v>0</v>
      </c>
      <c r="I15" s="78">
        <f t="shared" si="2"/>
        <v>0</v>
      </c>
      <c r="J15" s="78">
        <f t="shared" si="2"/>
        <v>0</v>
      </c>
      <c r="K15" s="78">
        <f t="shared" si="2"/>
        <v>0</v>
      </c>
      <c r="L15" s="78">
        <f t="shared" si="2"/>
        <v>0</v>
      </c>
      <c r="M15" s="78">
        <f t="shared" si="2"/>
        <v>0</v>
      </c>
    </row>
    <row r="16" spans="2:13" x14ac:dyDescent="0.3">
      <c r="B16" s="80">
        <v>11</v>
      </c>
      <c r="C16" s="24"/>
      <c r="D16" s="29"/>
      <c r="E16" s="27"/>
      <c r="F16" s="84">
        <f t="shared" si="3"/>
        <v>0</v>
      </c>
      <c r="G16" s="78">
        <f t="shared" si="1"/>
        <v>0</v>
      </c>
      <c r="I16" s="78">
        <f t="shared" si="2"/>
        <v>0</v>
      </c>
      <c r="J16" s="78">
        <f t="shared" si="2"/>
        <v>0</v>
      </c>
      <c r="K16" s="78">
        <f t="shared" si="2"/>
        <v>0</v>
      </c>
      <c r="L16" s="78">
        <f t="shared" si="2"/>
        <v>0</v>
      </c>
      <c r="M16" s="78">
        <f t="shared" si="2"/>
        <v>0</v>
      </c>
    </row>
    <row r="17" spans="2:13" x14ac:dyDescent="0.3">
      <c r="B17" s="80">
        <v>12</v>
      </c>
      <c r="C17" s="24"/>
      <c r="D17" s="29"/>
      <c r="E17" s="27"/>
      <c r="F17" s="84">
        <f t="shared" si="3"/>
        <v>0</v>
      </c>
      <c r="G17" s="78">
        <f t="shared" si="1"/>
        <v>0</v>
      </c>
      <c r="I17" s="78">
        <f t="shared" si="2"/>
        <v>0</v>
      </c>
      <c r="J17" s="78">
        <f t="shared" si="2"/>
        <v>0</v>
      </c>
      <c r="K17" s="78">
        <f t="shared" si="2"/>
        <v>0</v>
      </c>
      <c r="L17" s="78">
        <f t="shared" si="2"/>
        <v>0</v>
      </c>
      <c r="M17" s="78">
        <f t="shared" si="2"/>
        <v>0</v>
      </c>
    </row>
    <row r="18" spans="2:13" x14ac:dyDescent="0.3">
      <c r="B18" s="80">
        <v>13</v>
      </c>
      <c r="C18" s="24"/>
      <c r="D18" s="29"/>
      <c r="E18" s="27"/>
      <c r="F18" s="84">
        <f t="shared" si="3"/>
        <v>0</v>
      </c>
      <c r="G18" s="78">
        <f t="shared" si="1"/>
        <v>0</v>
      </c>
      <c r="I18" s="78">
        <f t="shared" si="2"/>
        <v>0</v>
      </c>
      <c r="J18" s="78">
        <f t="shared" si="2"/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</row>
    <row r="19" spans="2:13" x14ac:dyDescent="0.3">
      <c r="B19" s="80">
        <v>14</v>
      </c>
      <c r="C19" s="24"/>
      <c r="D19" s="29"/>
      <c r="E19" s="27"/>
      <c r="F19" s="84">
        <f t="shared" si="3"/>
        <v>0</v>
      </c>
      <c r="G19" s="78">
        <f t="shared" si="1"/>
        <v>0</v>
      </c>
      <c r="I19" s="78">
        <f t="shared" si="2"/>
        <v>0</v>
      </c>
      <c r="J19" s="78">
        <f t="shared" si="2"/>
        <v>0</v>
      </c>
      <c r="K19" s="78">
        <f t="shared" si="2"/>
        <v>0</v>
      </c>
      <c r="L19" s="78">
        <f t="shared" si="2"/>
        <v>0</v>
      </c>
      <c r="M19" s="78">
        <f t="shared" si="2"/>
        <v>0</v>
      </c>
    </row>
    <row r="20" spans="2:13" x14ac:dyDescent="0.3">
      <c r="B20" s="80">
        <v>15</v>
      </c>
      <c r="C20" s="24"/>
      <c r="D20" s="29"/>
      <c r="E20" s="27"/>
      <c r="F20" s="84">
        <f t="shared" si="3"/>
        <v>0</v>
      </c>
      <c r="G20" s="78">
        <f t="shared" si="1"/>
        <v>0</v>
      </c>
      <c r="I20" s="78">
        <f t="shared" si="2"/>
        <v>0</v>
      </c>
      <c r="J20" s="78">
        <f t="shared" si="2"/>
        <v>0</v>
      </c>
      <c r="K20" s="78">
        <f t="shared" si="2"/>
        <v>0</v>
      </c>
      <c r="L20" s="78">
        <f t="shared" si="2"/>
        <v>0</v>
      </c>
      <c r="M20" s="78">
        <f t="shared" si="2"/>
        <v>0</v>
      </c>
    </row>
    <row r="21" spans="2:13" x14ac:dyDescent="0.3">
      <c r="B21" s="80">
        <v>16</v>
      </c>
      <c r="C21" s="24"/>
      <c r="D21" s="29"/>
      <c r="E21" s="27"/>
      <c r="F21" s="84">
        <f t="shared" si="3"/>
        <v>0</v>
      </c>
      <c r="G21" s="78">
        <f t="shared" si="1"/>
        <v>0</v>
      </c>
      <c r="I21" s="78">
        <f t="shared" si="2"/>
        <v>0</v>
      </c>
      <c r="J21" s="78">
        <f t="shared" si="2"/>
        <v>0</v>
      </c>
      <c r="K21" s="78">
        <f t="shared" si="2"/>
        <v>0</v>
      </c>
      <c r="L21" s="78">
        <f t="shared" si="2"/>
        <v>0</v>
      </c>
      <c r="M21" s="78">
        <f t="shared" si="2"/>
        <v>0</v>
      </c>
    </row>
    <row r="22" spans="2:13" x14ac:dyDescent="0.3">
      <c r="B22" s="80">
        <v>17</v>
      </c>
      <c r="C22" s="24"/>
      <c r="D22" s="29"/>
      <c r="E22" s="27"/>
      <c r="F22" s="84">
        <f t="shared" si="3"/>
        <v>0</v>
      </c>
      <c r="G22" s="78">
        <f t="shared" si="1"/>
        <v>0</v>
      </c>
      <c r="I22" s="78">
        <f t="shared" ref="I22:M37" si="4">$G22</f>
        <v>0</v>
      </c>
      <c r="J22" s="78">
        <f t="shared" si="4"/>
        <v>0</v>
      </c>
      <c r="K22" s="78">
        <f t="shared" si="4"/>
        <v>0</v>
      </c>
      <c r="L22" s="78">
        <f t="shared" si="4"/>
        <v>0</v>
      </c>
      <c r="M22" s="78">
        <f t="shared" si="4"/>
        <v>0</v>
      </c>
    </row>
    <row r="23" spans="2:13" x14ac:dyDescent="0.3">
      <c r="B23" s="80">
        <v>18</v>
      </c>
      <c r="C23" s="24"/>
      <c r="D23" s="29"/>
      <c r="E23" s="27"/>
      <c r="F23" s="84">
        <f t="shared" si="3"/>
        <v>0</v>
      </c>
      <c r="G23" s="78">
        <f t="shared" si="1"/>
        <v>0</v>
      </c>
      <c r="I23" s="78">
        <f t="shared" si="4"/>
        <v>0</v>
      </c>
      <c r="J23" s="78">
        <f t="shared" si="4"/>
        <v>0</v>
      </c>
      <c r="K23" s="78">
        <f t="shared" si="4"/>
        <v>0</v>
      </c>
      <c r="L23" s="78">
        <f t="shared" si="4"/>
        <v>0</v>
      </c>
      <c r="M23" s="78">
        <f t="shared" si="4"/>
        <v>0</v>
      </c>
    </row>
    <row r="24" spans="2:13" x14ac:dyDescent="0.3">
      <c r="B24" s="80">
        <v>19</v>
      </c>
      <c r="C24" s="24"/>
      <c r="D24" s="29"/>
      <c r="E24" s="27"/>
      <c r="F24" s="84">
        <f t="shared" si="3"/>
        <v>0</v>
      </c>
      <c r="G24" s="78">
        <f t="shared" si="1"/>
        <v>0</v>
      </c>
      <c r="I24" s="78">
        <f t="shared" si="4"/>
        <v>0</v>
      </c>
      <c r="J24" s="78">
        <f t="shared" si="4"/>
        <v>0</v>
      </c>
      <c r="K24" s="78">
        <f t="shared" si="4"/>
        <v>0</v>
      </c>
      <c r="L24" s="78">
        <f t="shared" si="4"/>
        <v>0</v>
      </c>
      <c r="M24" s="78">
        <f t="shared" si="4"/>
        <v>0</v>
      </c>
    </row>
    <row r="25" spans="2:13" x14ac:dyDescent="0.3">
      <c r="B25" s="80">
        <v>20</v>
      </c>
      <c r="C25" s="24"/>
      <c r="D25" s="29"/>
      <c r="E25" s="27"/>
      <c r="F25" s="84">
        <f t="shared" si="3"/>
        <v>0</v>
      </c>
      <c r="G25" s="78">
        <f t="shared" si="1"/>
        <v>0</v>
      </c>
      <c r="I25" s="78">
        <f t="shared" si="4"/>
        <v>0</v>
      </c>
      <c r="J25" s="78">
        <f t="shared" si="4"/>
        <v>0</v>
      </c>
      <c r="K25" s="78">
        <f t="shared" si="4"/>
        <v>0</v>
      </c>
      <c r="L25" s="78">
        <f t="shared" si="4"/>
        <v>0</v>
      </c>
      <c r="M25" s="78">
        <f t="shared" si="4"/>
        <v>0</v>
      </c>
    </row>
    <row r="26" spans="2:13" x14ac:dyDescent="0.3">
      <c r="B26" s="80">
        <v>21</v>
      </c>
      <c r="C26" s="24"/>
      <c r="D26" s="29"/>
      <c r="E26" s="27"/>
      <c r="F26" s="84">
        <f t="shared" si="3"/>
        <v>0</v>
      </c>
      <c r="G26" s="78">
        <f t="shared" si="1"/>
        <v>0</v>
      </c>
      <c r="I26" s="78">
        <f t="shared" si="4"/>
        <v>0</v>
      </c>
      <c r="J26" s="78">
        <f t="shared" si="4"/>
        <v>0</v>
      </c>
      <c r="K26" s="78">
        <f t="shared" si="4"/>
        <v>0</v>
      </c>
      <c r="L26" s="78">
        <f t="shared" si="4"/>
        <v>0</v>
      </c>
      <c r="M26" s="78">
        <f t="shared" si="4"/>
        <v>0</v>
      </c>
    </row>
    <row r="27" spans="2:13" x14ac:dyDescent="0.3">
      <c r="B27" s="80">
        <v>22</v>
      </c>
      <c r="C27" s="24"/>
      <c r="D27" s="29"/>
      <c r="E27" s="27"/>
      <c r="F27" s="84">
        <f t="shared" si="3"/>
        <v>0</v>
      </c>
      <c r="G27" s="78">
        <f t="shared" si="1"/>
        <v>0</v>
      </c>
      <c r="I27" s="78">
        <f t="shared" si="4"/>
        <v>0</v>
      </c>
      <c r="J27" s="78">
        <f t="shared" si="4"/>
        <v>0</v>
      </c>
      <c r="K27" s="78">
        <f t="shared" si="4"/>
        <v>0</v>
      </c>
      <c r="L27" s="78">
        <f t="shared" si="4"/>
        <v>0</v>
      </c>
      <c r="M27" s="78">
        <f t="shared" si="4"/>
        <v>0</v>
      </c>
    </row>
    <row r="28" spans="2:13" x14ac:dyDescent="0.3">
      <c r="B28" s="80">
        <v>23</v>
      </c>
      <c r="C28" s="24"/>
      <c r="D28" s="29"/>
      <c r="E28" s="27"/>
      <c r="F28" s="84">
        <f t="shared" si="3"/>
        <v>0</v>
      </c>
      <c r="G28" s="78">
        <f t="shared" si="1"/>
        <v>0</v>
      </c>
      <c r="I28" s="78">
        <f t="shared" si="4"/>
        <v>0</v>
      </c>
      <c r="J28" s="78">
        <f t="shared" si="4"/>
        <v>0</v>
      </c>
      <c r="K28" s="78">
        <f t="shared" si="4"/>
        <v>0</v>
      </c>
      <c r="L28" s="78">
        <f t="shared" si="4"/>
        <v>0</v>
      </c>
      <c r="M28" s="78">
        <f t="shared" si="4"/>
        <v>0</v>
      </c>
    </row>
    <row r="29" spans="2:13" x14ac:dyDescent="0.3">
      <c r="B29" s="80">
        <v>24</v>
      </c>
      <c r="C29" s="24"/>
      <c r="D29" s="29"/>
      <c r="E29" s="27"/>
      <c r="F29" s="84">
        <f t="shared" si="3"/>
        <v>0</v>
      </c>
      <c r="G29" s="78">
        <f t="shared" si="1"/>
        <v>0</v>
      </c>
      <c r="I29" s="78">
        <f t="shared" si="4"/>
        <v>0</v>
      </c>
      <c r="J29" s="78">
        <f t="shared" si="4"/>
        <v>0</v>
      </c>
      <c r="K29" s="78">
        <f t="shared" si="4"/>
        <v>0</v>
      </c>
      <c r="L29" s="78">
        <f t="shared" si="4"/>
        <v>0</v>
      </c>
      <c r="M29" s="78">
        <f t="shared" si="4"/>
        <v>0</v>
      </c>
    </row>
    <row r="30" spans="2:13" x14ac:dyDescent="0.3">
      <c r="B30" s="80">
        <v>25</v>
      </c>
      <c r="C30" s="24"/>
      <c r="D30" s="29"/>
      <c r="E30" s="27"/>
      <c r="F30" s="84">
        <f t="shared" si="3"/>
        <v>0</v>
      </c>
      <c r="G30" s="78">
        <f t="shared" si="1"/>
        <v>0</v>
      </c>
      <c r="I30" s="78">
        <f t="shared" si="4"/>
        <v>0</v>
      </c>
      <c r="J30" s="78">
        <f t="shared" si="4"/>
        <v>0</v>
      </c>
      <c r="K30" s="78">
        <f t="shared" si="4"/>
        <v>0</v>
      </c>
      <c r="L30" s="78">
        <f t="shared" si="4"/>
        <v>0</v>
      </c>
      <c r="M30" s="78">
        <f t="shared" si="4"/>
        <v>0</v>
      </c>
    </row>
    <row r="31" spans="2:13" x14ac:dyDescent="0.3">
      <c r="B31" s="80">
        <v>26</v>
      </c>
      <c r="C31" s="24"/>
      <c r="D31" s="29"/>
      <c r="E31" s="27"/>
      <c r="F31" s="84">
        <f t="shared" si="3"/>
        <v>0</v>
      </c>
      <c r="G31" s="78">
        <f t="shared" si="1"/>
        <v>0</v>
      </c>
      <c r="I31" s="78">
        <f t="shared" si="4"/>
        <v>0</v>
      </c>
      <c r="J31" s="78">
        <f t="shared" si="4"/>
        <v>0</v>
      </c>
      <c r="K31" s="78">
        <f t="shared" si="4"/>
        <v>0</v>
      </c>
      <c r="L31" s="78">
        <f t="shared" si="4"/>
        <v>0</v>
      </c>
      <c r="M31" s="78">
        <f t="shared" si="4"/>
        <v>0</v>
      </c>
    </row>
    <row r="32" spans="2:13" x14ac:dyDescent="0.3">
      <c r="B32" s="80">
        <v>27</v>
      </c>
      <c r="C32" s="24"/>
      <c r="D32" s="29"/>
      <c r="E32" s="27"/>
      <c r="F32" s="84">
        <f t="shared" si="3"/>
        <v>0</v>
      </c>
      <c r="G32" s="78">
        <f t="shared" si="1"/>
        <v>0</v>
      </c>
      <c r="I32" s="78">
        <f t="shared" si="4"/>
        <v>0</v>
      </c>
      <c r="J32" s="78">
        <f t="shared" si="4"/>
        <v>0</v>
      </c>
      <c r="K32" s="78">
        <f t="shared" si="4"/>
        <v>0</v>
      </c>
      <c r="L32" s="78">
        <f t="shared" si="4"/>
        <v>0</v>
      </c>
      <c r="M32" s="78">
        <f t="shared" si="4"/>
        <v>0</v>
      </c>
    </row>
    <row r="33" spans="2:13" x14ac:dyDescent="0.3">
      <c r="B33" s="80">
        <v>28</v>
      </c>
      <c r="C33" s="24"/>
      <c r="D33" s="29"/>
      <c r="E33" s="27"/>
      <c r="F33" s="84">
        <f t="shared" si="3"/>
        <v>0</v>
      </c>
      <c r="G33" s="78">
        <f t="shared" si="1"/>
        <v>0</v>
      </c>
      <c r="I33" s="78">
        <f t="shared" si="4"/>
        <v>0</v>
      </c>
      <c r="J33" s="78">
        <f t="shared" si="4"/>
        <v>0</v>
      </c>
      <c r="K33" s="78">
        <f t="shared" si="4"/>
        <v>0</v>
      </c>
      <c r="L33" s="78">
        <f t="shared" si="4"/>
        <v>0</v>
      </c>
      <c r="M33" s="78">
        <f t="shared" si="4"/>
        <v>0</v>
      </c>
    </row>
    <row r="34" spans="2:13" x14ac:dyDescent="0.3">
      <c r="B34" s="80">
        <v>29</v>
      </c>
      <c r="C34" s="24"/>
      <c r="D34" s="29"/>
      <c r="E34" s="27"/>
      <c r="F34" s="84">
        <f t="shared" si="3"/>
        <v>0</v>
      </c>
      <c r="G34" s="78">
        <f t="shared" si="1"/>
        <v>0</v>
      </c>
      <c r="I34" s="78">
        <f t="shared" si="4"/>
        <v>0</v>
      </c>
      <c r="J34" s="78">
        <f t="shared" si="4"/>
        <v>0</v>
      </c>
      <c r="K34" s="78">
        <f t="shared" si="4"/>
        <v>0</v>
      </c>
      <c r="L34" s="78">
        <f t="shared" si="4"/>
        <v>0</v>
      </c>
      <c r="M34" s="78">
        <f t="shared" si="4"/>
        <v>0</v>
      </c>
    </row>
    <row r="35" spans="2:13" x14ac:dyDescent="0.3">
      <c r="B35" s="80">
        <v>30</v>
      </c>
      <c r="C35" s="24"/>
      <c r="D35" s="29"/>
      <c r="E35" s="27"/>
      <c r="F35" s="84">
        <f t="shared" si="3"/>
        <v>0</v>
      </c>
      <c r="G35" s="78">
        <f t="shared" si="1"/>
        <v>0</v>
      </c>
      <c r="I35" s="78">
        <f t="shared" si="4"/>
        <v>0</v>
      </c>
      <c r="J35" s="78">
        <f t="shared" si="4"/>
        <v>0</v>
      </c>
      <c r="K35" s="78">
        <f t="shared" si="4"/>
        <v>0</v>
      </c>
      <c r="L35" s="78">
        <f t="shared" si="4"/>
        <v>0</v>
      </c>
      <c r="M35" s="78">
        <f t="shared" si="4"/>
        <v>0</v>
      </c>
    </row>
    <row r="36" spans="2:13" x14ac:dyDescent="0.3">
      <c r="B36" s="80">
        <v>31</v>
      </c>
      <c r="C36" s="24"/>
      <c r="D36" s="29"/>
      <c r="E36" s="27"/>
      <c r="F36" s="84">
        <f t="shared" si="3"/>
        <v>0</v>
      </c>
      <c r="G36" s="78">
        <f t="shared" si="1"/>
        <v>0</v>
      </c>
      <c r="I36" s="78">
        <f>$G36</f>
        <v>0</v>
      </c>
      <c r="J36" s="78">
        <f t="shared" si="4"/>
        <v>0</v>
      </c>
      <c r="K36" s="78">
        <f t="shared" si="4"/>
        <v>0</v>
      </c>
      <c r="L36" s="78">
        <f t="shared" si="4"/>
        <v>0</v>
      </c>
      <c r="M36" s="78">
        <f t="shared" si="4"/>
        <v>0</v>
      </c>
    </row>
    <row r="37" spans="2:13" x14ac:dyDescent="0.3">
      <c r="B37" s="80">
        <v>32</v>
      </c>
      <c r="C37" s="24"/>
      <c r="D37" s="29"/>
      <c r="E37" s="27"/>
      <c r="F37" s="84">
        <f t="shared" si="3"/>
        <v>0</v>
      </c>
      <c r="G37" s="78">
        <f t="shared" si="1"/>
        <v>0</v>
      </c>
      <c r="I37" s="78">
        <f t="shared" ref="I37:M52" si="5">$G37</f>
        <v>0</v>
      </c>
      <c r="J37" s="78">
        <f t="shared" si="4"/>
        <v>0</v>
      </c>
      <c r="K37" s="78">
        <f t="shared" si="4"/>
        <v>0</v>
      </c>
      <c r="L37" s="78">
        <f t="shared" si="4"/>
        <v>0</v>
      </c>
      <c r="M37" s="78">
        <f t="shared" si="4"/>
        <v>0</v>
      </c>
    </row>
    <row r="38" spans="2:13" x14ac:dyDescent="0.3">
      <c r="B38" s="80">
        <v>33</v>
      </c>
      <c r="C38" s="24"/>
      <c r="D38" s="29"/>
      <c r="E38" s="27"/>
      <c r="F38" s="84">
        <f t="shared" si="3"/>
        <v>0</v>
      </c>
      <c r="G38" s="78">
        <f t="shared" si="1"/>
        <v>0</v>
      </c>
      <c r="I38" s="78">
        <f t="shared" si="5"/>
        <v>0</v>
      </c>
      <c r="J38" s="78">
        <f t="shared" si="5"/>
        <v>0</v>
      </c>
      <c r="K38" s="78">
        <f t="shared" si="5"/>
        <v>0</v>
      </c>
      <c r="L38" s="78">
        <f t="shared" si="5"/>
        <v>0</v>
      </c>
      <c r="M38" s="78">
        <f t="shared" si="5"/>
        <v>0</v>
      </c>
    </row>
    <row r="39" spans="2:13" x14ac:dyDescent="0.3">
      <c r="B39" s="80">
        <v>34</v>
      </c>
      <c r="C39" s="24"/>
      <c r="D39" s="29"/>
      <c r="E39" s="27"/>
      <c r="F39" s="84">
        <f t="shared" si="3"/>
        <v>0</v>
      </c>
      <c r="G39" s="78">
        <f t="shared" si="1"/>
        <v>0</v>
      </c>
      <c r="I39" s="78">
        <f t="shared" si="5"/>
        <v>0</v>
      </c>
      <c r="J39" s="78">
        <f t="shared" si="5"/>
        <v>0</v>
      </c>
      <c r="K39" s="78">
        <f t="shared" si="5"/>
        <v>0</v>
      </c>
      <c r="L39" s="78">
        <f t="shared" si="5"/>
        <v>0</v>
      </c>
      <c r="M39" s="78">
        <f t="shared" si="5"/>
        <v>0</v>
      </c>
    </row>
    <row r="40" spans="2:13" x14ac:dyDescent="0.3">
      <c r="B40" s="80">
        <v>35</v>
      </c>
      <c r="C40" s="24"/>
      <c r="D40" s="29"/>
      <c r="E40" s="27"/>
      <c r="F40" s="84">
        <f t="shared" si="3"/>
        <v>0</v>
      </c>
      <c r="G40" s="78">
        <f t="shared" si="1"/>
        <v>0</v>
      </c>
      <c r="I40" s="78">
        <f t="shared" si="5"/>
        <v>0</v>
      </c>
      <c r="J40" s="78">
        <f t="shared" si="5"/>
        <v>0</v>
      </c>
      <c r="K40" s="78">
        <f t="shared" si="5"/>
        <v>0</v>
      </c>
      <c r="L40" s="78">
        <f t="shared" si="5"/>
        <v>0</v>
      </c>
      <c r="M40" s="78">
        <f t="shared" si="5"/>
        <v>0</v>
      </c>
    </row>
    <row r="41" spans="2:13" x14ac:dyDescent="0.3">
      <c r="B41" s="80">
        <v>36</v>
      </c>
      <c r="C41" s="24"/>
      <c r="D41" s="29"/>
      <c r="E41" s="27"/>
      <c r="F41" s="84">
        <f t="shared" si="3"/>
        <v>0</v>
      </c>
      <c r="G41" s="78">
        <f>IF(D41,D41*F41,0)</f>
        <v>0</v>
      </c>
      <c r="I41" s="78">
        <f t="shared" si="5"/>
        <v>0</v>
      </c>
      <c r="J41" s="78">
        <f t="shared" si="5"/>
        <v>0</v>
      </c>
      <c r="K41" s="78">
        <f t="shared" si="5"/>
        <v>0</v>
      </c>
      <c r="L41" s="78">
        <f t="shared" si="5"/>
        <v>0</v>
      </c>
      <c r="M41" s="78">
        <f t="shared" si="5"/>
        <v>0</v>
      </c>
    </row>
    <row r="42" spans="2:13" x14ac:dyDescent="0.3">
      <c r="B42" s="80">
        <v>37</v>
      </c>
      <c r="C42" s="24"/>
      <c r="D42" s="29"/>
      <c r="E42" s="27"/>
      <c r="F42" s="84">
        <f t="shared" si="3"/>
        <v>0</v>
      </c>
      <c r="G42" s="78">
        <f t="shared" ref="G42:G55" si="6">IF(D42,D42*F42,0)</f>
        <v>0</v>
      </c>
      <c r="I42" s="78">
        <f t="shared" si="5"/>
        <v>0</v>
      </c>
      <c r="J42" s="78">
        <f t="shared" si="5"/>
        <v>0</v>
      </c>
      <c r="K42" s="78">
        <f t="shared" si="5"/>
        <v>0</v>
      </c>
      <c r="L42" s="78">
        <f t="shared" si="5"/>
        <v>0</v>
      </c>
      <c r="M42" s="78">
        <f t="shared" si="5"/>
        <v>0</v>
      </c>
    </row>
    <row r="43" spans="2:13" x14ac:dyDescent="0.3">
      <c r="B43" s="80">
        <v>38</v>
      </c>
      <c r="C43" s="24"/>
      <c r="D43" s="29"/>
      <c r="E43" s="27"/>
      <c r="F43" s="84">
        <f t="shared" si="3"/>
        <v>0</v>
      </c>
      <c r="G43" s="78">
        <f t="shared" si="6"/>
        <v>0</v>
      </c>
      <c r="I43" s="78">
        <f t="shared" si="5"/>
        <v>0</v>
      </c>
      <c r="J43" s="78">
        <f t="shared" si="5"/>
        <v>0</v>
      </c>
      <c r="K43" s="78">
        <f t="shared" si="5"/>
        <v>0</v>
      </c>
      <c r="L43" s="78">
        <f t="shared" si="5"/>
        <v>0</v>
      </c>
      <c r="M43" s="78">
        <f t="shared" si="5"/>
        <v>0</v>
      </c>
    </row>
    <row r="44" spans="2:13" x14ac:dyDescent="0.3">
      <c r="B44" s="80">
        <v>39</v>
      </c>
      <c r="C44" s="24"/>
      <c r="D44" s="29"/>
      <c r="E44" s="27"/>
      <c r="F44" s="84">
        <f t="shared" si="3"/>
        <v>0</v>
      </c>
      <c r="G44" s="78">
        <f t="shared" si="6"/>
        <v>0</v>
      </c>
      <c r="I44" s="78">
        <f t="shared" si="5"/>
        <v>0</v>
      </c>
      <c r="J44" s="78">
        <f t="shared" si="5"/>
        <v>0</v>
      </c>
      <c r="K44" s="78">
        <f t="shared" si="5"/>
        <v>0</v>
      </c>
      <c r="L44" s="78">
        <f t="shared" si="5"/>
        <v>0</v>
      </c>
      <c r="M44" s="78">
        <f t="shared" si="5"/>
        <v>0</v>
      </c>
    </row>
    <row r="45" spans="2:13" x14ac:dyDescent="0.3">
      <c r="B45" s="80">
        <v>40</v>
      </c>
      <c r="C45" s="24"/>
      <c r="D45" s="29"/>
      <c r="E45" s="27"/>
      <c r="F45" s="84">
        <f t="shared" si="3"/>
        <v>0</v>
      </c>
      <c r="G45" s="78">
        <f t="shared" si="6"/>
        <v>0</v>
      </c>
      <c r="I45" s="78">
        <f t="shared" si="5"/>
        <v>0</v>
      </c>
      <c r="J45" s="78">
        <f t="shared" si="5"/>
        <v>0</v>
      </c>
      <c r="K45" s="78">
        <f t="shared" si="5"/>
        <v>0</v>
      </c>
      <c r="L45" s="78">
        <f t="shared" si="5"/>
        <v>0</v>
      </c>
      <c r="M45" s="78">
        <f t="shared" si="5"/>
        <v>0</v>
      </c>
    </row>
    <row r="46" spans="2:13" x14ac:dyDescent="0.3">
      <c r="B46" s="80">
        <v>41</v>
      </c>
      <c r="C46" s="24"/>
      <c r="D46" s="29"/>
      <c r="E46" s="27"/>
      <c r="F46" s="84">
        <f t="shared" si="3"/>
        <v>0</v>
      </c>
      <c r="G46" s="78">
        <f t="shared" si="6"/>
        <v>0</v>
      </c>
      <c r="I46" s="78">
        <f t="shared" si="5"/>
        <v>0</v>
      </c>
      <c r="J46" s="78">
        <f t="shared" si="5"/>
        <v>0</v>
      </c>
      <c r="K46" s="78">
        <f t="shared" si="5"/>
        <v>0</v>
      </c>
      <c r="L46" s="78">
        <f t="shared" si="5"/>
        <v>0</v>
      </c>
      <c r="M46" s="78">
        <f t="shared" si="5"/>
        <v>0</v>
      </c>
    </row>
    <row r="47" spans="2:13" x14ac:dyDescent="0.3">
      <c r="B47" s="80">
        <v>42</v>
      </c>
      <c r="C47" s="24"/>
      <c r="D47" s="29"/>
      <c r="E47" s="27"/>
      <c r="F47" s="84">
        <f t="shared" si="3"/>
        <v>0</v>
      </c>
      <c r="G47" s="78">
        <f t="shared" si="6"/>
        <v>0</v>
      </c>
      <c r="I47" s="78">
        <f t="shared" si="5"/>
        <v>0</v>
      </c>
      <c r="J47" s="78">
        <f t="shared" si="5"/>
        <v>0</v>
      </c>
      <c r="K47" s="78">
        <f t="shared" si="5"/>
        <v>0</v>
      </c>
      <c r="L47" s="78">
        <f t="shared" si="5"/>
        <v>0</v>
      </c>
      <c r="M47" s="78">
        <f t="shared" si="5"/>
        <v>0</v>
      </c>
    </row>
    <row r="48" spans="2:13" x14ac:dyDescent="0.3">
      <c r="B48" s="80">
        <v>43</v>
      </c>
      <c r="C48" s="24"/>
      <c r="D48" s="29"/>
      <c r="E48" s="27"/>
      <c r="F48" s="84">
        <f t="shared" si="3"/>
        <v>0</v>
      </c>
      <c r="G48" s="78">
        <f t="shared" si="6"/>
        <v>0</v>
      </c>
      <c r="I48" s="78">
        <f t="shared" si="5"/>
        <v>0</v>
      </c>
      <c r="J48" s="78">
        <f t="shared" si="5"/>
        <v>0</v>
      </c>
      <c r="K48" s="78">
        <f t="shared" si="5"/>
        <v>0</v>
      </c>
      <c r="L48" s="78">
        <f t="shared" si="5"/>
        <v>0</v>
      </c>
      <c r="M48" s="78">
        <f t="shared" si="5"/>
        <v>0</v>
      </c>
    </row>
    <row r="49" spans="2:13" x14ac:dyDescent="0.3">
      <c r="B49" s="80">
        <v>44</v>
      </c>
      <c r="C49" s="24"/>
      <c r="D49" s="29"/>
      <c r="E49" s="27"/>
      <c r="F49" s="84">
        <f t="shared" si="3"/>
        <v>0</v>
      </c>
      <c r="G49" s="78">
        <f t="shared" si="6"/>
        <v>0</v>
      </c>
      <c r="I49" s="78">
        <f t="shared" si="5"/>
        <v>0</v>
      </c>
      <c r="J49" s="78">
        <f t="shared" si="5"/>
        <v>0</v>
      </c>
      <c r="K49" s="78">
        <f t="shared" si="5"/>
        <v>0</v>
      </c>
      <c r="L49" s="78">
        <f t="shared" si="5"/>
        <v>0</v>
      </c>
      <c r="M49" s="78">
        <f t="shared" si="5"/>
        <v>0</v>
      </c>
    </row>
    <row r="50" spans="2:13" x14ac:dyDescent="0.3">
      <c r="B50" s="80">
        <v>45</v>
      </c>
      <c r="C50" s="24"/>
      <c r="D50" s="29"/>
      <c r="E50" s="27"/>
      <c r="F50" s="84">
        <f t="shared" si="3"/>
        <v>0</v>
      </c>
      <c r="G50" s="78">
        <f t="shared" si="6"/>
        <v>0</v>
      </c>
      <c r="I50" s="78">
        <f t="shared" si="5"/>
        <v>0</v>
      </c>
      <c r="J50" s="78">
        <f t="shared" si="5"/>
        <v>0</v>
      </c>
      <c r="K50" s="78">
        <f t="shared" si="5"/>
        <v>0</v>
      </c>
      <c r="L50" s="78">
        <f t="shared" si="5"/>
        <v>0</v>
      </c>
      <c r="M50" s="78">
        <f t="shared" si="5"/>
        <v>0</v>
      </c>
    </row>
    <row r="51" spans="2:13" x14ac:dyDescent="0.3">
      <c r="B51" s="80">
        <v>46</v>
      </c>
      <c r="C51" s="24"/>
      <c r="D51" s="29"/>
      <c r="E51" s="27"/>
      <c r="F51" s="84">
        <f t="shared" si="3"/>
        <v>0</v>
      </c>
      <c r="G51" s="78">
        <f t="shared" si="6"/>
        <v>0</v>
      </c>
      <c r="I51" s="78">
        <f t="shared" si="5"/>
        <v>0</v>
      </c>
      <c r="J51" s="78">
        <f t="shared" si="5"/>
        <v>0</v>
      </c>
      <c r="K51" s="78">
        <f t="shared" si="5"/>
        <v>0</v>
      </c>
      <c r="L51" s="78">
        <f t="shared" si="5"/>
        <v>0</v>
      </c>
      <c r="M51" s="78">
        <f t="shared" si="5"/>
        <v>0</v>
      </c>
    </row>
    <row r="52" spans="2:13" x14ac:dyDescent="0.3">
      <c r="B52" s="80">
        <v>47</v>
      </c>
      <c r="C52" s="24"/>
      <c r="D52" s="29"/>
      <c r="E52" s="27"/>
      <c r="F52" s="84">
        <f t="shared" si="3"/>
        <v>0</v>
      </c>
      <c r="G52" s="78">
        <f t="shared" si="6"/>
        <v>0</v>
      </c>
      <c r="I52" s="78">
        <f t="shared" si="5"/>
        <v>0</v>
      </c>
      <c r="J52" s="78">
        <f t="shared" si="5"/>
        <v>0</v>
      </c>
      <c r="K52" s="78">
        <f t="shared" si="5"/>
        <v>0</v>
      </c>
      <c r="L52" s="78">
        <f t="shared" si="5"/>
        <v>0</v>
      </c>
      <c r="M52" s="78">
        <f t="shared" si="5"/>
        <v>0</v>
      </c>
    </row>
    <row r="53" spans="2:13" x14ac:dyDescent="0.3">
      <c r="B53" s="80">
        <v>48</v>
      </c>
      <c r="C53" s="24"/>
      <c r="D53" s="29"/>
      <c r="E53" s="27"/>
      <c r="F53" s="84">
        <f t="shared" si="3"/>
        <v>0</v>
      </c>
      <c r="G53" s="78">
        <f t="shared" si="6"/>
        <v>0</v>
      </c>
      <c r="I53" s="78">
        <f t="shared" ref="I53:M55" si="7">$G53</f>
        <v>0</v>
      </c>
      <c r="J53" s="78">
        <f t="shared" si="7"/>
        <v>0</v>
      </c>
      <c r="K53" s="78">
        <f t="shared" si="7"/>
        <v>0</v>
      </c>
      <c r="L53" s="78">
        <f t="shared" si="7"/>
        <v>0</v>
      </c>
      <c r="M53" s="78">
        <f t="shared" si="7"/>
        <v>0</v>
      </c>
    </row>
    <row r="54" spans="2:13" x14ac:dyDescent="0.3">
      <c r="B54" s="80">
        <v>49</v>
      </c>
      <c r="C54" s="24"/>
      <c r="D54" s="29"/>
      <c r="E54" s="27"/>
      <c r="F54" s="84">
        <f t="shared" si="3"/>
        <v>0</v>
      </c>
      <c r="G54" s="78">
        <f t="shared" si="6"/>
        <v>0</v>
      </c>
      <c r="I54" s="78">
        <f t="shared" si="7"/>
        <v>0</v>
      </c>
      <c r="J54" s="78">
        <f t="shared" si="7"/>
        <v>0</v>
      </c>
      <c r="K54" s="78">
        <f t="shared" si="7"/>
        <v>0</v>
      </c>
      <c r="L54" s="78">
        <f t="shared" si="7"/>
        <v>0</v>
      </c>
      <c r="M54" s="78">
        <f t="shared" si="7"/>
        <v>0</v>
      </c>
    </row>
    <row r="55" spans="2:13" x14ac:dyDescent="0.3">
      <c r="B55" s="80">
        <v>50</v>
      </c>
      <c r="C55" s="24"/>
      <c r="D55" s="29"/>
      <c r="E55" s="27"/>
      <c r="F55" s="84">
        <f t="shared" si="3"/>
        <v>0</v>
      </c>
      <c r="G55" s="78">
        <f t="shared" si="6"/>
        <v>0</v>
      </c>
      <c r="I55" s="78">
        <f t="shared" si="7"/>
        <v>0</v>
      </c>
      <c r="J55" s="78">
        <f t="shared" si="7"/>
        <v>0</v>
      </c>
      <c r="K55" s="78">
        <f t="shared" si="7"/>
        <v>0</v>
      </c>
      <c r="L55" s="78">
        <f t="shared" si="7"/>
        <v>0</v>
      </c>
      <c r="M55" s="78">
        <f t="shared" si="7"/>
        <v>0</v>
      </c>
    </row>
    <row r="56" spans="2:13" x14ac:dyDescent="0.3">
      <c r="B56" s="70" t="s">
        <v>17</v>
      </c>
      <c r="C56" s="70"/>
      <c r="D56" s="56">
        <f>SUM(D6:D55)</f>
        <v>255200</v>
      </c>
      <c r="E56" s="69">
        <f>AVERAGE(E6:E55)</f>
        <v>5</v>
      </c>
      <c r="F56" s="71">
        <f>AVERAGE(F6:F55)</f>
        <v>8.0000000000000002E-3</v>
      </c>
      <c r="G56" s="56">
        <f>SUM(G6:G55)</f>
        <v>51040</v>
      </c>
      <c r="I56" s="56">
        <f>SUM(I6:I55)</f>
        <v>51040</v>
      </c>
      <c r="J56" s="56">
        <f t="shared" ref="J56:M56" si="8">SUM(J6:J55)</f>
        <v>51040</v>
      </c>
      <c r="K56" s="56">
        <f t="shared" si="8"/>
        <v>51040</v>
      </c>
      <c r="L56" s="56">
        <f t="shared" si="8"/>
        <v>51040</v>
      </c>
      <c r="M56" s="56">
        <f t="shared" si="8"/>
        <v>51040</v>
      </c>
    </row>
  </sheetData>
  <mergeCells count="1">
    <mergeCell ref="B56:C56"/>
  </mergeCells>
  <pageMargins left="0.70866141732283472" right="0.70866141732283472" top="0.74803149606299213" bottom="0.74803149606299213" header="0.31496062992125984" footer="0.31496062992125984"/>
  <pageSetup scale="56" fitToHeight="0" orientation="landscape" r:id="rId1"/>
  <headerFooter>
    <oddHeader>&amp;R&amp;9© Igor Lazarević 2017</oddHeader>
  </headerFooter>
  <ignoredErrors>
    <ignoredError sqref="E56 F56:G57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FF99"/>
    <pageSetUpPr fitToPage="1"/>
  </sheetPr>
  <dimension ref="A3:AD148"/>
  <sheetViews>
    <sheetView showGridLines="0" zoomScale="45" zoomScaleNormal="45" workbookViewId="0">
      <pane xSplit="4" topLeftCell="E1" activePane="topRight" state="frozen"/>
      <selection activeCell="F238" sqref="F238"/>
      <selection pane="topRight" activeCell="B6" sqref="B6"/>
    </sheetView>
  </sheetViews>
  <sheetFormatPr defaultColWidth="9.109375" defaultRowHeight="14.4" outlineLevelRow="1" x14ac:dyDescent="0.3"/>
  <cols>
    <col min="1" max="1" width="3.44140625" style="19" customWidth="1"/>
    <col min="2" max="2" width="8.109375" style="20" customWidth="1"/>
    <col min="3" max="3" width="35.33203125" style="19" customWidth="1"/>
    <col min="4" max="4" width="18.44140625" style="36" customWidth="1"/>
    <col min="5" max="28" width="13.5546875" style="36" customWidth="1"/>
    <col min="29" max="30" width="15.6640625" style="36" customWidth="1"/>
    <col min="31" max="16384" width="9.109375" style="19"/>
  </cols>
  <sheetData>
    <row r="3" spans="2:30" ht="21" x14ac:dyDescent="0.3">
      <c r="B3" s="14" t="s">
        <v>339</v>
      </c>
      <c r="D3" s="17"/>
      <c r="E3" s="17" t="s">
        <v>23</v>
      </c>
      <c r="K3" s="17" t="s">
        <v>23</v>
      </c>
      <c r="Q3" s="17" t="s">
        <v>23</v>
      </c>
      <c r="W3" s="17" t="s">
        <v>23</v>
      </c>
      <c r="AD3" s="31" t="s">
        <v>23</v>
      </c>
    </row>
    <row r="4" spans="2:30" s="1" customFormat="1" ht="4.5" customHeight="1" outlineLevel="1" x14ac:dyDescent="0.3">
      <c r="D4" s="37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2:30" outlineLevel="1" x14ac:dyDescent="0.3">
      <c r="E5" s="85" t="s">
        <v>243</v>
      </c>
      <c r="F5" s="86"/>
      <c r="G5" s="85" t="s">
        <v>244</v>
      </c>
      <c r="H5" s="86"/>
      <c r="I5" s="85" t="s">
        <v>245</v>
      </c>
      <c r="J5" s="86"/>
      <c r="K5" s="85" t="s">
        <v>246</v>
      </c>
      <c r="L5" s="86"/>
      <c r="M5" s="85" t="s">
        <v>247</v>
      </c>
      <c r="N5" s="86"/>
      <c r="O5" s="85" t="s">
        <v>248</v>
      </c>
      <c r="P5" s="86"/>
      <c r="Q5" s="85" t="s">
        <v>249</v>
      </c>
      <c r="R5" s="86"/>
      <c r="S5" s="85" t="s">
        <v>250</v>
      </c>
      <c r="T5" s="86"/>
      <c r="U5" s="85" t="s">
        <v>251</v>
      </c>
      <c r="V5" s="86"/>
      <c r="W5" s="85" t="s">
        <v>252</v>
      </c>
      <c r="X5" s="86"/>
      <c r="Y5" s="85" t="s">
        <v>253</v>
      </c>
      <c r="Z5" s="86"/>
      <c r="AA5" s="85" t="s">
        <v>254</v>
      </c>
      <c r="AB5" s="86"/>
      <c r="AC5" s="85" t="s">
        <v>255</v>
      </c>
      <c r="AD5" s="86"/>
    </row>
    <row r="6" spans="2:30" ht="16.5" customHeight="1" outlineLevel="1" x14ac:dyDescent="0.3">
      <c r="B6" s="67" t="s">
        <v>0</v>
      </c>
      <c r="C6" s="60" t="s">
        <v>240</v>
      </c>
      <c r="D6" s="69" t="s">
        <v>239</v>
      </c>
      <c r="E6" s="83" t="s">
        <v>241</v>
      </c>
      <c r="F6" s="83" t="s">
        <v>242</v>
      </c>
      <c r="G6" s="83" t="s">
        <v>241</v>
      </c>
      <c r="H6" s="83" t="s">
        <v>242</v>
      </c>
      <c r="I6" s="83" t="s">
        <v>241</v>
      </c>
      <c r="J6" s="83" t="s">
        <v>242</v>
      </c>
      <c r="K6" s="83" t="s">
        <v>241</v>
      </c>
      <c r="L6" s="83" t="s">
        <v>242</v>
      </c>
      <c r="M6" s="83" t="s">
        <v>241</v>
      </c>
      <c r="N6" s="83" t="s">
        <v>242</v>
      </c>
      <c r="O6" s="83" t="s">
        <v>241</v>
      </c>
      <c r="P6" s="83" t="s">
        <v>242</v>
      </c>
      <c r="Q6" s="83" t="s">
        <v>241</v>
      </c>
      <c r="R6" s="83" t="s">
        <v>242</v>
      </c>
      <c r="S6" s="83" t="s">
        <v>241</v>
      </c>
      <c r="T6" s="83" t="s">
        <v>242</v>
      </c>
      <c r="U6" s="83" t="s">
        <v>241</v>
      </c>
      <c r="V6" s="83" t="s">
        <v>242</v>
      </c>
      <c r="W6" s="83" t="s">
        <v>241</v>
      </c>
      <c r="X6" s="83" t="s">
        <v>242</v>
      </c>
      <c r="Y6" s="83" t="s">
        <v>241</v>
      </c>
      <c r="Z6" s="83" t="s">
        <v>242</v>
      </c>
      <c r="AA6" s="83" t="s">
        <v>241</v>
      </c>
      <c r="AB6" s="83" t="s">
        <v>242</v>
      </c>
      <c r="AC6" s="83" t="s">
        <v>241</v>
      </c>
      <c r="AD6" s="83" t="s">
        <v>242</v>
      </c>
    </row>
    <row r="7" spans="2:30" outlineLevel="1" x14ac:dyDescent="0.3">
      <c r="B7" s="80">
        <v>1</v>
      </c>
      <c r="C7" s="9" t="s">
        <v>256</v>
      </c>
      <c r="D7" s="28">
        <v>0.68</v>
      </c>
      <c r="E7" s="29">
        <v>800000</v>
      </c>
      <c r="F7" s="82">
        <f>E7+(E7*$D7)</f>
        <v>1344000</v>
      </c>
      <c r="G7" s="29"/>
      <c r="H7" s="82">
        <f>G7+(G7*$D7)</f>
        <v>0</v>
      </c>
      <c r="I7" s="29"/>
      <c r="J7" s="82">
        <f>I7+(I7*$D7)</f>
        <v>0</v>
      </c>
      <c r="K7" s="29"/>
      <c r="L7" s="82">
        <f>K7+(K7*$D7)</f>
        <v>0</v>
      </c>
      <c r="M7" s="29"/>
      <c r="N7" s="82">
        <f>M7+(M7*$D7)</f>
        <v>0</v>
      </c>
      <c r="O7" s="29"/>
      <c r="P7" s="82">
        <f>O7+(O7*$D7)</f>
        <v>0</v>
      </c>
      <c r="Q7" s="29"/>
      <c r="R7" s="82">
        <f>Q7+(Q7*$D7)</f>
        <v>0</v>
      </c>
      <c r="S7" s="29"/>
      <c r="T7" s="82">
        <f>S7+(S7*$D7)</f>
        <v>0</v>
      </c>
      <c r="U7" s="29"/>
      <c r="V7" s="82">
        <f>U7+(U7*$D7)</f>
        <v>0</v>
      </c>
      <c r="W7" s="29"/>
      <c r="X7" s="82">
        <f>W7+(W7*$D7)</f>
        <v>0</v>
      </c>
      <c r="Y7" s="29"/>
      <c r="Z7" s="82">
        <f>Y7+(Y7*$D7)</f>
        <v>0</v>
      </c>
      <c r="AA7" s="29"/>
      <c r="AB7" s="82">
        <f>AA7+(AA7*$D7)</f>
        <v>0</v>
      </c>
      <c r="AC7" s="78">
        <f>E7+G7+I7+K7+M7+O7+Q7+S7+U7+W7+Y7+AA7</f>
        <v>800000</v>
      </c>
      <c r="AD7" s="78">
        <f>F7+H7+J7+L7+N7+P7+R7+T7+V7+X7+Z7+AB7</f>
        <v>1344000</v>
      </c>
    </row>
    <row r="8" spans="2:30" outlineLevel="1" x14ac:dyDescent="0.3">
      <c r="B8" s="80">
        <v>2</v>
      </c>
      <c r="C8" s="24"/>
      <c r="D8" s="28">
        <v>0.68</v>
      </c>
      <c r="E8" s="29"/>
      <c r="F8" s="82">
        <f t="shared" ref="F8:H26" si="0">E8+(E8*$D8)</f>
        <v>0</v>
      </c>
      <c r="G8" s="29"/>
      <c r="H8" s="82">
        <f t="shared" si="0"/>
        <v>0</v>
      </c>
      <c r="I8" s="29"/>
      <c r="J8" s="82">
        <f t="shared" ref="J8" si="1">I8+(I8*$D8)</f>
        <v>0</v>
      </c>
      <c r="K8" s="29"/>
      <c r="L8" s="82">
        <f t="shared" ref="L8" si="2">K8+(K8*$D8)</f>
        <v>0</v>
      </c>
      <c r="M8" s="29"/>
      <c r="N8" s="82">
        <f t="shared" ref="N8" si="3">M8+(M8*$D8)</f>
        <v>0</v>
      </c>
      <c r="O8" s="29"/>
      <c r="P8" s="82">
        <f t="shared" ref="P8" si="4">O8+(O8*$D8)</f>
        <v>0</v>
      </c>
      <c r="Q8" s="29"/>
      <c r="R8" s="82">
        <f t="shared" ref="R8" si="5">Q8+(Q8*$D8)</f>
        <v>0</v>
      </c>
      <c r="S8" s="29"/>
      <c r="T8" s="82">
        <f t="shared" ref="T8" si="6">S8+(S8*$D8)</f>
        <v>0</v>
      </c>
      <c r="U8" s="29"/>
      <c r="V8" s="82">
        <f t="shared" ref="V8" si="7">U8+(U8*$D8)</f>
        <v>0</v>
      </c>
      <c r="W8" s="29"/>
      <c r="X8" s="82">
        <f t="shared" ref="X8" si="8">W8+(W8*$D8)</f>
        <v>0</v>
      </c>
      <c r="Y8" s="29"/>
      <c r="Z8" s="82">
        <f t="shared" ref="Z8" si="9">Y8+(Y8*$D8)</f>
        <v>0</v>
      </c>
      <c r="AA8" s="29"/>
      <c r="AB8" s="82">
        <f t="shared" ref="AB8" si="10">AA8+(AA8*$D8)</f>
        <v>0</v>
      </c>
      <c r="AC8" s="78">
        <f t="shared" ref="AC8:AC26" si="11">E8+G8+I8+K8+M8+O8+Q8+S8+U8+W8+Y8+AA8</f>
        <v>0</v>
      </c>
      <c r="AD8" s="78">
        <f t="shared" ref="AD8:AD26" si="12">F8+H8+J8+L8+N8+P8+R8+T8+V8+X8+Z8+AB8</f>
        <v>0</v>
      </c>
    </row>
    <row r="9" spans="2:30" outlineLevel="1" x14ac:dyDescent="0.3">
      <c r="B9" s="80">
        <v>3</v>
      </c>
      <c r="C9" s="24"/>
      <c r="D9" s="28">
        <v>0.68</v>
      </c>
      <c r="E9" s="29"/>
      <c r="F9" s="82">
        <f t="shared" si="0"/>
        <v>0</v>
      </c>
      <c r="G9" s="29"/>
      <c r="H9" s="82">
        <f t="shared" si="0"/>
        <v>0</v>
      </c>
      <c r="I9" s="29"/>
      <c r="J9" s="82">
        <f t="shared" ref="J9" si="13">I9+(I9*$D9)</f>
        <v>0</v>
      </c>
      <c r="K9" s="29"/>
      <c r="L9" s="82">
        <f t="shared" ref="L9" si="14">K9+(K9*$D9)</f>
        <v>0</v>
      </c>
      <c r="M9" s="29"/>
      <c r="N9" s="82">
        <f t="shared" ref="N9" si="15">M9+(M9*$D9)</f>
        <v>0</v>
      </c>
      <c r="O9" s="29"/>
      <c r="P9" s="82">
        <f t="shared" ref="P9" si="16">O9+(O9*$D9)</f>
        <v>0</v>
      </c>
      <c r="Q9" s="29"/>
      <c r="R9" s="82">
        <f t="shared" ref="R9" si="17">Q9+(Q9*$D9)</f>
        <v>0</v>
      </c>
      <c r="S9" s="29"/>
      <c r="T9" s="82">
        <f t="shared" ref="T9" si="18">S9+(S9*$D9)</f>
        <v>0</v>
      </c>
      <c r="U9" s="29"/>
      <c r="V9" s="82">
        <f t="shared" ref="V9" si="19">U9+(U9*$D9)</f>
        <v>0</v>
      </c>
      <c r="W9" s="29"/>
      <c r="X9" s="82">
        <f t="shared" ref="X9" si="20">W9+(W9*$D9)</f>
        <v>0</v>
      </c>
      <c r="Y9" s="29"/>
      <c r="Z9" s="82">
        <f t="shared" ref="Z9" si="21">Y9+(Y9*$D9)</f>
        <v>0</v>
      </c>
      <c r="AA9" s="29"/>
      <c r="AB9" s="82">
        <f t="shared" ref="AB9" si="22">AA9+(AA9*$D9)</f>
        <v>0</v>
      </c>
      <c r="AC9" s="78">
        <f t="shared" si="11"/>
        <v>0</v>
      </c>
      <c r="AD9" s="78">
        <f t="shared" si="12"/>
        <v>0</v>
      </c>
    </row>
    <row r="10" spans="2:30" outlineLevel="1" x14ac:dyDescent="0.3">
      <c r="B10" s="80">
        <v>4</v>
      </c>
      <c r="C10" s="24"/>
      <c r="D10" s="28">
        <v>0.68</v>
      </c>
      <c r="E10" s="29"/>
      <c r="F10" s="82">
        <f t="shared" si="0"/>
        <v>0</v>
      </c>
      <c r="G10" s="29"/>
      <c r="H10" s="82">
        <f t="shared" si="0"/>
        <v>0</v>
      </c>
      <c r="I10" s="29"/>
      <c r="J10" s="82">
        <f t="shared" ref="J10" si="23">I10+(I10*$D10)</f>
        <v>0</v>
      </c>
      <c r="K10" s="29"/>
      <c r="L10" s="82">
        <f t="shared" ref="L10" si="24">K10+(K10*$D10)</f>
        <v>0</v>
      </c>
      <c r="M10" s="29"/>
      <c r="N10" s="82">
        <f t="shared" ref="N10" si="25">M10+(M10*$D10)</f>
        <v>0</v>
      </c>
      <c r="O10" s="29"/>
      <c r="P10" s="82">
        <f t="shared" ref="P10" si="26">O10+(O10*$D10)</f>
        <v>0</v>
      </c>
      <c r="Q10" s="29"/>
      <c r="R10" s="82">
        <f t="shared" ref="R10" si="27">Q10+(Q10*$D10)</f>
        <v>0</v>
      </c>
      <c r="S10" s="29"/>
      <c r="T10" s="82">
        <f t="shared" ref="T10" si="28">S10+(S10*$D10)</f>
        <v>0</v>
      </c>
      <c r="U10" s="29"/>
      <c r="V10" s="82">
        <f t="shared" ref="V10" si="29">U10+(U10*$D10)</f>
        <v>0</v>
      </c>
      <c r="W10" s="29"/>
      <c r="X10" s="82">
        <f t="shared" ref="X10" si="30">W10+(W10*$D10)</f>
        <v>0</v>
      </c>
      <c r="Y10" s="29"/>
      <c r="Z10" s="82">
        <f t="shared" ref="Z10" si="31">Y10+(Y10*$D10)</f>
        <v>0</v>
      </c>
      <c r="AA10" s="29"/>
      <c r="AB10" s="82">
        <f t="shared" ref="AB10" si="32">AA10+(AA10*$D10)</f>
        <v>0</v>
      </c>
      <c r="AC10" s="78">
        <f t="shared" si="11"/>
        <v>0</v>
      </c>
      <c r="AD10" s="78">
        <f t="shared" si="12"/>
        <v>0</v>
      </c>
    </row>
    <row r="11" spans="2:30" outlineLevel="1" x14ac:dyDescent="0.3">
      <c r="B11" s="80">
        <v>5</v>
      </c>
      <c r="C11" s="24"/>
      <c r="D11" s="28">
        <v>0.68</v>
      </c>
      <c r="E11" s="29"/>
      <c r="F11" s="82">
        <f t="shared" si="0"/>
        <v>0</v>
      </c>
      <c r="G11" s="29"/>
      <c r="H11" s="82">
        <f t="shared" si="0"/>
        <v>0</v>
      </c>
      <c r="I11" s="29"/>
      <c r="J11" s="82">
        <f t="shared" ref="J11" si="33">I11+(I11*$D11)</f>
        <v>0</v>
      </c>
      <c r="K11" s="29"/>
      <c r="L11" s="82">
        <f t="shared" ref="L11" si="34">K11+(K11*$D11)</f>
        <v>0</v>
      </c>
      <c r="M11" s="29"/>
      <c r="N11" s="82">
        <f t="shared" ref="N11" si="35">M11+(M11*$D11)</f>
        <v>0</v>
      </c>
      <c r="O11" s="29"/>
      <c r="P11" s="82">
        <f t="shared" ref="P11" si="36">O11+(O11*$D11)</f>
        <v>0</v>
      </c>
      <c r="Q11" s="29"/>
      <c r="R11" s="82">
        <f t="shared" ref="R11" si="37">Q11+(Q11*$D11)</f>
        <v>0</v>
      </c>
      <c r="S11" s="29"/>
      <c r="T11" s="82">
        <f t="shared" ref="T11" si="38">S11+(S11*$D11)</f>
        <v>0</v>
      </c>
      <c r="U11" s="29"/>
      <c r="V11" s="82">
        <f t="shared" ref="V11" si="39">U11+(U11*$D11)</f>
        <v>0</v>
      </c>
      <c r="W11" s="29"/>
      <c r="X11" s="82">
        <f t="shared" ref="X11" si="40">W11+(W11*$D11)</f>
        <v>0</v>
      </c>
      <c r="Y11" s="29"/>
      <c r="Z11" s="82">
        <f t="shared" ref="Z11" si="41">Y11+(Y11*$D11)</f>
        <v>0</v>
      </c>
      <c r="AA11" s="29"/>
      <c r="AB11" s="82">
        <f t="shared" ref="AB11" si="42">AA11+(AA11*$D11)</f>
        <v>0</v>
      </c>
      <c r="AC11" s="78">
        <f t="shared" si="11"/>
        <v>0</v>
      </c>
      <c r="AD11" s="78">
        <f t="shared" si="12"/>
        <v>0</v>
      </c>
    </row>
    <row r="12" spans="2:30" outlineLevel="1" x14ac:dyDescent="0.3">
      <c r="B12" s="80">
        <v>6</v>
      </c>
      <c r="C12" s="24"/>
      <c r="D12" s="28">
        <v>0.68</v>
      </c>
      <c r="E12" s="29"/>
      <c r="F12" s="82">
        <f t="shared" si="0"/>
        <v>0</v>
      </c>
      <c r="G12" s="29"/>
      <c r="H12" s="82">
        <f t="shared" si="0"/>
        <v>0</v>
      </c>
      <c r="I12" s="29"/>
      <c r="J12" s="82">
        <f t="shared" ref="J12" si="43">I12+(I12*$D12)</f>
        <v>0</v>
      </c>
      <c r="K12" s="29"/>
      <c r="L12" s="82">
        <f t="shared" ref="L12" si="44">K12+(K12*$D12)</f>
        <v>0</v>
      </c>
      <c r="M12" s="29"/>
      <c r="N12" s="82">
        <f t="shared" ref="N12" si="45">M12+(M12*$D12)</f>
        <v>0</v>
      </c>
      <c r="O12" s="29"/>
      <c r="P12" s="82">
        <f t="shared" ref="P12" si="46">O12+(O12*$D12)</f>
        <v>0</v>
      </c>
      <c r="Q12" s="29"/>
      <c r="R12" s="82">
        <f t="shared" ref="R12" si="47">Q12+(Q12*$D12)</f>
        <v>0</v>
      </c>
      <c r="S12" s="29"/>
      <c r="T12" s="82">
        <f t="shared" ref="T12" si="48">S12+(S12*$D12)</f>
        <v>0</v>
      </c>
      <c r="U12" s="29"/>
      <c r="V12" s="82">
        <f t="shared" ref="V12" si="49">U12+(U12*$D12)</f>
        <v>0</v>
      </c>
      <c r="W12" s="29"/>
      <c r="X12" s="82">
        <f t="shared" ref="X12" si="50">W12+(W12*$D12)</f>
        <v>0</v>
      </c>
      <c r="Y12" s="29"/>
      <c r="Z12" s="82">
        <f t="shared" ref="Z12" si="51">Y12+(Y12*$D12)</f>
        <v>0</v>
      </c>
      <c r="AA12" s="29"/>
      <c r="AB12" s="82">
        <f t="shared" ref="AB12" si="52">AA12+(AA12*$D12)</f>
        <v>0</v>
      </c>
      <c r="AC12" s="78">
        <f t="shared" si="11"/>
        <v>0</v>
      </c>
      <c r="AD12" s="78">
        <f t="shared" si="12"/>
        <v>0</v>
      </c>
    </row>
    <row r="13" spans="2:30" outlineLevel="1" x14ac:dyDescent="0.3">
      <c r="B13" s="80">
        <v>7</v>
      </c>
      <c r="C13" s="24"/>
      <c r="D13" s="28">
        <v>0.68</v>
      </c>
      <c r="E13" s="29"/>
      <c r="F13" s="82">
        <f t="shared" si="0"/>
        <v>0</v>
      </c>
      <c r="G13" s="29"/>
      <c r="H13" s="82">
        <f t="shared" si="0"/>
        <v>0</v>
      </c>
      <c r="I13" s="29"/>
      <c r="J13" s="82">
        <f t="shared" ref="J13" si="53">I13+(I13*$D13)</f>
        <v>0</v>
      </c>
      <c r="K13" s="29"/>
      <c r="L13" s="82">
        <f t="shared" ref="L13" si="54">K13+(K13*$D13)</f>
        <v>0</v>
      </c>
      <c r="M13" s="29"/>
      <c r="N13" s="82">
        <f t="shared" ref="N13" si="55">M13+(M13*$D13)</f>
        <v>0</v>
      </c>
      <c r="O13" s="29"/>
      <c r="P13" s="82">
        <f t="shared" ref="P13" si="56">O13+(O13*$D13)</f>
        <v>0</v>
      </c>
      <c r="Q13" s="29"/>
      <c r="R13" s="82">
        <f t="shared" ref="R13" si="57">Q13+(Q13*$D13)</f>
        <v>0</v>
      </c>
      <c r="S13" s="29"/>
      <c r="T13" s="82">
        <f t="shared" ref="T13" si="58">S13+(S13*$D13)</f>
        <v>0</v>
      </c>
      <c r="U13" s="29"/>
      <c r="V13" s="82">
        <f t="shared" ref="V13" si="59">U13+(U13*$D13)</f>
        <v>0</v>
      </c>
      <c r="W13" s="29"/>
      <c r="X13" s="82">
        <f t="shared" ref="X13" si="60">W13+(W13*$D13)</f>
        <v>0</v>
      </c>
      <c r="Y13" s="29"/>
      <c r="Z13" s="82">
        <f t="shared" ref="Z13" si="61">Y13+(Y13*$D13)</f>
        <v>0</v>
      </c>
      <c r="AA13" s="29"/>
      <c r="AB13" s="82">
        <f t="shared" ref="AB13" si="62">AA13+(AA13*$D13)</f>
        <v>0</v>
      </c>
      <c r="AC13" s="78">
        <f t="shared" si="11"/>
        <v>0</v>
      </c>
      <c r="AD13" s="78">
        <f t="shared" si="12"/>
        <v>0</v>
      </c>
    </row>
    <row r="14" spans="2:30" outlineLevel="1" x14ac:dyDescent="0.3">
      <c r="B14" s="80">
        <v>8</v>
      </c>
      <c r="C14" s="24"/>
      <c r="D14" s="28">
        <v>0.68</v>
      </c>
      <c r="E14" s="29"/>
      <c r="F14" s="82">
        <f t="shared" si="0"/>
        <v>0</v>
      </c>
      <c r="G14" s="29"/>
      <c r="H14" s="82">
        <f t="shared" si="0"/>
        <v>0</v>
      </c>
      <c r="I14" s="29"/>
      <c r="J14" s="82">
        <f t="shared" ref="J14" si="63">I14+(I14*$D14)</f>
        <v>0</v>
      </c>
      <c r="K14" s="29"/>
      <c r="L14" s="82">
        <f t="shared" ref="L14" si="64">K14+(K14*$D14)</f>
        <v>0</v>
      </c>
      <c r="M14" s="29"/>
      <c r="N14" s="82">
        <f t="shared" ref="N14" si="65">M14+(M14*$D14)</f>
        <v>0</v>
      </c>
      <c r="O14" s="29"/>
      <c r="P14" s="82">
        <f t="shared" ref="P14" si="66">O14+(O14*$D14)</f>
        <v>0</v>
      </c>
      <c r="Q14" s="29"/>
      <c r="R14" s="82">
        <f t="shared" ref="R14" si="67">Q14+(Q14*$D14)</f>
        <v>0</v>
      </c>
      <c r="S14" s="29"/>
      <c r="T14" s="82">
        <f t="shared" ref="T14" si="68">S14+(S14*$D14)</f>
        <v>0</v>
      </c>
      <c r="U14" s="29"/>
      <c r="V14" s="82">
        <f t="shared" ref="V14" si="69">U14+(U14*$D14)</f>
        <v>0</v>
      </c>
      <c r="W14" s="29"/>
      <c r="X14" s="82">
        <f t="shared" ref="X14" si="70">W14+(W14*$D14)</f>
        <v>0</v>
      </c>
      <c r="Y14" s="29"/>
      <c r="Z14" s="82">
        <f t="shared" ref="Z14" si="71">Y14+(Y14*$D14)</f>
        <v>0</v>
      </c>
      <c r="AA14" s="29"/>
      <c r="AB14" s="82">
        <f t="shared" ref="AB14" si="72">AA14+(AA14*$D14)</f>
        <v>0</v>
      </c>
      <c r="AC14" s="78">
        <f t="shared" si="11"/>
        <v>0</v>
      </c>
      <c r="AD14" s="78">
        <f t="shared" si="12"/>
        <v>0</v>
      </c>
    </row>
    <row r="15" spans="2:30" outlineLevel="1" x14ac:dyDescent="0.3">
      <c r="B15" s="80">
        <v>9</v>
      </c>
      <c r="C15" s="24"/>
      <c r="D15" s="28">
        <v>0.68</v>
      </c>
      <c r="E15" s="29"/>
      <c r="F15" s="82">
        <f t="shared" si="0"/>
        <v>0</v>
      </c>
      <c r="G15" s="29"/>
      <c r="H15" s="82">
        <f t="shared" si="0"/>
        <v>0</v>
      </c>
      <c r="I15" s="29"/>
      <c r="J15" s="82">
        <f t="shared" ref="J15" si="73">I15+(I15*$D15)</f>
        <v>0</v>
      </c>
      <c r="K15" s="29"/>
      <c r="L15" s="82">
        <f t="shared" ref="L15" si="74">K15+(K15*$D15)</f>
        <v>0</v>
      </c>
      <c r="M15" s="29"/>
      <c r="N15" s="82">
        <f t="shared" ref="N15" si="75">M15+(M15*$D15)</f>
        <v>0</v>
      </c>
      <c r="O15" s="29"/>
      <c r="P15" s="82">
        <f t="shared" ref="P15" si="76">O15+(O15*$D15)</f>
        <v>0</v>
      </c>
      <c r="Q15" s="29"/>
      <c r="R15" s="82">
        <f t="shared" ref="R15" si="77">Q15+(Q15*$D15)</f>
        <v>0</v>
      </c>
      <c r="S15" s="29"/>
      <c r="T15" s="82">
        <f t="shared" ref="T15" si="78">S15+(S15*$D15)</f>
        <v>0</v>
      </c>
      <c r="U15" s="29"/>
      <c r="V15" s="82">
        <f t="shared" ref="V15" si="79">U15+(U15*$D15)</f>
        <v>0</v>
      </c>
      <c r="W15" s="29"/>
      <c r="X15" s="82">
        <f t="shared" ref="X15" si="80">W15+(W15*$D15)</f>
        <v>0</v>
      </c>
      <c r="Y15" s="29"/>
      <c r="Z15" s="82">
        <f t="shared" ref="Z15" si="81">Y15+(Y15*$D15)</f>
        <v>0</v>
      </c>
      <c r="AA15" s="29"/>
      <c r="AB15" s="82">
        <f t="shared" ref="AB15" si="82">AA15+(AA15*$D15)</f>
        <v>0</v>
      </c>
      <c r="AC15" s="78">
        <f t="shared" si="11"/>
        <v>0</v>
      </c>
      <c r="AD15" s="78">
        <f t="shared" si="12"/>
        <v>0</v>
      </c>
    </row>
    <row r="16" spans="2:30" outlineLevel="1" x14ac:dyDescent="0.3">
      <c r="B16" s="80">
        <v>10</v>
      </c>
      <c r="C16" s="24"/>
      <c r="D16" s="28">
        <v>0.68</v>
      </c>
      <c r="E16" s="29"/>
      <c r="F16" s="82">
        <f t="shared" si="0"/>
        <v>0</v>
      </c>
      <c r="G16" s="29"/>
      <c r="H16" s="82">
        <f t="shared" si="0"/>
        <v>0</v>
      </c>
      <c r="I16" s="29"/>
      <c r="J16" s="82">
        <f t="shared" ref="J16" si="83">I16+(I16*$D16)</f>
        <v>0</v>
      </c>
      <c r="K16" s="29"/>
      <c r="L16" s="82">
        <f t="shared" ref="L16" si="84">K16+(K16*$D16)</f>
        <v>0</v>
      </c>
      <c r="M16" s="29"/>
      <c r="N16" s="82">
        <f t="shared" ref="N16" si="85">M16+(M16*$D16)</f>
        <v>0</v>
      </c>
      <c r="O16" s="29"/>
      <c r="P16" s="82">
        <f t="shared" ref="P16" si="86">O16+(O16*$D16)</f>
        <v>0</v>
      </c>
      <c r="Q16" s="29"/>
      <c r="R16" s="82">
        <f t="shared" ref="R16" si="87">Q16+(Q16*$D16)</f>
        <v>0</v>
      </c>
      <c r="S16" s="29"/>
      <c r="T16" s="82">
        <f t="shared" ref="T16" si="88">S16+(S16*$D16)</f>
        <v>0</v>
      </c>
      <c r="U16" s="29"/>
      <c r="V16" s="82">
        <f t="shared" ref="V16" si="89">U16+(U16*$D16)</f>
        <v>0</v>
      </c>
      <c r="W16" s="29"/>
      <c r="X16" s="82">
        <f t="shared" ref="X16" si="90">W16+(W16*$D16)</f>
        <v>0</v>
      </c>
      <c r="Y16" s="29"/>
      <c r="Z16" s="82">
        <f t="shared" ref="Z16" si="91">Y16+(Y16*$D16)</f>
        <v>0</v>
      </c>
      <c r="AA16" s="29"/>
      <c r="AB16" s="82">
        <f t="shared" ref="AB16" si="92">AA16+(AA16*$D16)</f>
        <v>0</v>
      </c>
      <c r="AC16" s="78">
        <f t="shared" si="11"/>
        <v>0</v>
      </c>
      <c r="AD16" s="78">
        <f t="shared" si="12"/>
        <v>0</v>
      </c>
    </row>
    <row r="17" spans="2:30" outlineLevel="1" x14ac:dyDescent="0.3">
      <c r="B17" s="80">
        <v>11</v>
      </c>
      <c r="C17" s="24"/>
      <c r="D17" s="28">
        <v>0.68</v>
      </c>
      <c r="E17" s="29"/>
      <c r="F17" s="82">
        <f t="shared" si="0"/>
        <v>0</v>
      </c>
      <c r="G17" s="29"/>
      <c r="H17" s="82">
        <f t="shared" si="0"/>
        <v>0</v>
      </c>
      <c r="I17" s="29"/>
      <c r="J17" s="82">
        <f t="shared" ref="J17" si="93">I17+(I17*$D17)</f>
        <v>0</v>
      </c>
      <c r="K17" s="29"/>
      <c r="L17" s="82">
        <f t="shared" ref="L17" si="94">K17+(K17*$D17)</f>
        <v>0</v>
      </c>
      <c r="M17" s="29"/>
      <c r="N17" s="82">
        <f t="shared" ref="N17" si="95">M17+(M17*$D17)</f>
        <v>0</v>
      </c>
      <c r="O17" s="29"/>
      <c r="P17" s="82">
        <f t="shared" ref="P17" si="96">O17+(O17*$D17)</f>
        <v>0</v>
      </c>
      <c r="Q17" s="29"/>
      <c r="R17" s="82">
        <f t="shared" ref="R17" si="97">Q17+(Q17*$D17)</f>
        <v>0</v>
      </c>
      <c r="S17" s="29"/>
      <c r="T17" s="82">
        <f t="shared" ref="T17" si="98">S17+(S17*$D17)</f>
        <v>0</v>
      </c>
      <c r="U17" s="29"/>
      <c r="V17" s="82">
        <f t="shared" ref="V17" si="99">U17+(U17*$D17)</f>
        <v>0</v>
      </c>
      <c r="W17" s="29"/>
      <c r="X17" s="82">
        <f t="shared" ref="X17" si="100">W17+(W17*$D17)</f>
        <v>0</v>
      </c>
      <c r="Y17" s="29"/>
      <c r="Z17" s="82">
        <f t="shared" ref="Z17" si="101">Y17+(Y17*$D17)</f>
        <v>0</v>
      </c>
      <c r="AA17" s="29"/>
      <c r="AB17" s="82">
        <f t="shared" ref="AB17" si="102">AA17+(AA17*$D17)</f>
        <v>0</v>
      </c>
      <c r="AC17" s="78">
        <f t="shared" si="11"/>
        <v>0</v>
      </c>
      <c r="AD17" s="78">
        <f t="shared" si="12"/>
        <v>0</v>
      </c>
    </row>
    <row r="18" spans="2:30" outlineLevel="1" x14ac:dyDescent="0.3">
      <c r="B18" s="80">
        <v>12</v>
      </c>
      <c r="C18" s="24"/>
      <c r="D18" s="28">
        <v>0.68</v>
      </c>
      <c r="E18" s="29"/>
      <c r="F18" s="82">
        <f t="shared" si="0"/>
        <v>0</v>
      </c>
      <c r="G18" s="29"/>
      <c r="H18" s="82">
        <f t="shared" si="0"/>
        <v>0</v>
      </c>
      <c r="I18" s="29"/>
      <c r="J18" s="82">
        <f t="shared" ref="J18" si="103">I18+(I18*$D18)</f>
        <v>0</v>
      </c>
      <c r="K18" s="29"/>
      <c r="L18" s="82">
        <f t="shared" ref="L18" si="104">K18+(K18*$D18)</f>
        <v>0</v>
      </c>
      <c r="M18" s="29"/>
      <c r="N18" s="82">
        <f t="shared" ref="N18" si="105">M18+(M18*$D18)</f>
        <v>0</v>
      </c>
      <c r="O18" s="29"/>
      <c r="P18" s="82">
        <f t="shared" ref="P18" si="106">O18+(O18*$D18)</f>
        <v>0</v>
      </c>
      <c r="Q18" s="29"/>
      <c r="R18" s="82">
        <f t="shared" ref="R18" si="107">Q18+(Q18*$D18)</f>
        <v>0</v>
      </c>
      <c r="S18" s="29"/>
      <c r="T18" s="82">
        <f t="shared" ref="T18" si="108">S18+(S18*$D18)</f>
        <v>0</v>
      </c>
      <c r="U18" s="29"/>
      <c r="V18" s="82">
        <f t="shared" ref="V18" si="109">U18+(U18*$D18)</f>
        <v>0</v>
      </c>
      <c r="W18" s="29"/>
      <c r="X18" s="82">
        <f t="shared" ref="X18" si="110">W18+(W18*$D18)</f>
        <v>0</v>
      </c>
      <c r="Y18" s="29"/>
      <c r="Z18" s="82">
        <f t="shared" ref="Z18" si="111">Y18+(Y18*$D18)</f>
        <v>0</v>
      </c>
      <c r="AA18" s="29"/>
      <c r="AB18" s="82">
        <f t="shared" ref="AB18" si="112">AA18+(AA18*$D18)</f>
        <v>0</v>
      </c>
      <c r="AC18" s="78">
        <f t="shared" si="11"/>
        <v>0</v>
      </c>
      <c r="AD18" s="78">
        <f t="shared" si="12"/>
        <v>0</v>
      </c>
    </row>
    <row r="19" spans="2:30" outlineLevel="1" x14ac:dyDescent="0.3">
      <c r="B19" s="80">
        <v>13</v>
      </c>
      <c r="C19" s="24"/>
      <c r="D19" s="28">
        <v>0.68</v>
      </c>
      <c r="E19" s="29"/>
      <c r="F19" s="82">
        <f t="shared" si="0"/>
        <v>0</v>
      </c>
      <c r="G19" s="29"/>
      <c r="H19" s="82">
        <f t="shared" si="0"/>
        <v>0</v>
      </c>
      <c r="I19" s="29"/>
      <c r="J19" s="82">
        <f t="shared" ref="J19" si="113">I19+(I19*$D19)</f>
        <v>0</v>
      </c>
      <c r="K19" s="29"/>
      <c r="L19" s="82">
        <f t="shared" ref="L19" si="114">K19+(K19*$D19)</f>
        <v>0</v>
      </c>
      <c r="M19" s="29"/>
      <c r="N19" s="82">
        <f t="shared" ref="N19" si="115">M19+(M19*$D19)</f>
        <v>0</v>
      </c>
      <c r="O19" s="29"/>
      <c r="P19" s="82">
        <f t="shared" ref="P19" si="116">O19+(O19*$D19)</f>
        <v>0</v>
      </c>
      <c r="Q19" s="29"/>
      <c r="R19" s="82">
        <f t="shared" ref="R19" si="117">Q19+(Q19*$D19)</f>
        <v>0</v>
      </c>
      <c r="S19" s="29"/>
      <c r="T19" s="82">
        <f t="shared" ref="T19" si="118">S19+(S19*$D19)</f>
        <v>0</v>
      </c>
      <c r="U19" s="29"/>
      <c r="V19" s="82">
        <f t="shared" ref="V19" si="119">U19+(U19*$D19)</f>
        <v>0</v>
      </c>
      <c r="W19" s="29"/>
      <c r="X19" s="82">
        <f t="shared" ref="X19" si="120">W19+(W19*$D19)</f>
        <v>0</v>
      </c>
      <c r="Y19" s="29"/>
      <c r="Z19" s="82">
        <f t="shared" ref="Z19" si="121">Y19+(Y19*$D19)</f>
        <v>0</v>
      </c>
      <c r="AA19" s="29"/>
      <c r="AB19" s="82">
        <f t="shared" ref="AB19" si="122">AA19+(AA19*$D19)</f>
        <v>0</v>
      </c>
      <c r="AC19" s="78">
        <f t="shared" si="11"/>
        <v>0</v>
      </c>
      <c r="AD19" s="78">
        <f t="shared" si="12"/>
        <v>0</v>
      </c>
    </row>
    <row r="20" spans="2:30" outlineLevel="1" x14ac:dyDescent="0.3">
      <c r="B20" s="80">
        <v>14</v>
      </c>
      <c r="C20" s="24"/>
      <c r="D20" s="28">
        <v>0.68</v>
      </c>
      <c r="E20" s="29"/>
      <c r="F20" s="82">
        <f t="shared" si="0"/>
        <v>0</v>
      </c>
      <c r="G20" s="29"/>
      <c r="H20" s="82">
        <f t="shared" si="0"/>
        <v>0</v>
      </c>
      <c r="I20" s="29"/>
      <c r="J20" s="82">
        <f t="shared" ref="J20" si="123">I20+(I20*$D20)</f>
        <v>0</v>
      </c>
      <c r="K20" s="29"/>
      <c r="L20" s="82">
        <f t="shared" ref="L20" si="124">K20+(K20*$D20)</f>
        <v>0</v>
      </c>
      <c r="M20" s="29"/>
      <c r="N20" s="82">
        <f t="shared" ref="N20" si="125">M20+(M20*$D20)</f>
        <v>0</v>
      </c>
      <c r="O20" s="29"/>
      <c r="P20" s="82">
        <f t="shared" ref="P20" si="126">O20+(O20*$D20)</f>
        <v>0</v>
      </c>
      <c r="Q20" s="29"/>
      <c r="R20" s="82">
        <f t="shared" ref="R20" si="127">Q20+(Q20*$D20)</f>
        <v>0</v>
      </c>
      <c r="S20" s="29"/>
      <c r="T20" s="82">
        <f t="shared" ref="T20" si="128">S20+(S20*$D20)</f>
        <v>0</v>
      </c>
      <c r="U20" s="29"/>
      <c r="V20" s="82">
        <f t="shared" ref="V20" si="129">U20+(U20*$D20)</f>
        <v>0</v>
      </c>
      <c r="W20" s="29"/>
      <c r="X20" s="82">
        <f t="shared" ref="X20" si="130">W20+(W20*$D20)</f>
        <v>0</v>
      </c>
      <c r="Y20" s="29"/>
      <c r="Z20" s="82">
        <f t="shared" ref="Z20" si="131">Y20+(Y20*$D20)</f>
        <v>0</v>
      </c>
      <c r="AA20" s="29"/>
      <c r="AB20" s="82">
        <f t="shared" ref="AB20" si="132">AA20+(AA20*$D20)</f>
        <v>0</v>
      </c>
      <c r="AC20" s="78">
        <f t="shared" si="11"/>
        <v>0</v>
      </c>
      <c r="AD20" s="78">
        <f t="shared" si="12"/>
        <v>0</v>
      </c>
    </row>
    <row r="21" spans="2:30" outlineLevel="1" x14ac:dyDescent="0.3">
      <c r="B21" s="80">
        <v>15</v>
      </c>
      <c r="C21" s="24"/>
      <c r="D21" s="28">
        <v>0.68</v>
      </c>
      <c r="E21" s="29"/>
      <c r="F21" s="82">
        <f t="shared" si="0"/>
        <v>0</v>
      </c>
      <c r="G21" s="29"/>
      <c r="H21" s="82">
        <f t="shared" si="0"/>
        <v>0</v>
      </c>
      <c r="I21" s="29"/>
      <c r="J21" s="82">
        <f t="shared" ref="J21" si="133">I21+(I21*$D21)</f>
        <v>0</v>
      </c>
      <c r="K21" s="29"/>
      <c r="L21" s="82">
        <f t="shared" ref="L21" si="134">K21+(K21*$D21)</f>
        <v>0</v>
      </c>
      <c r="M21" s="29"/>
      <c r="N21" s="82">
        <f t="shared" ref="N21" si="135">M21+(M21*$D21)</f>
        <v>0</v>
      </c>
      <c r="O21" s="29"/>
      <c r="P21" s="82">
        <f t="shared" ref="P21" si="136">O21+(O21*$D21)</f>
        <v>0</v>
      </c>
      <c r="Q21" s="29"/>
      <c r="R21" s="82">
        <f t="shared" ref="R21" si="137">Q21+(Q21*$D21)</f>
        <v>0</v>
      </c>
      <c r="S21" s="29"/>
      <c r="T21" s="82">
        <f t="shared" ref="T21" si="138">S21+(S21*$D21)</f>
        <v>0</v>
      </c>
      <c r="U21" s="29"/>
      <c r="V21" s="82">
        <f t="shared" ref="V21" si="139">U21+(U21*$D21)</f>
        <v>0</v>
      </c>
      <c r="W21" s="29"/>
      <c r="X21" s="82">
        <f t="shared" ref="X21" si="140">W21+(W21*$D21)</f>
        <v>0</v>
      </c>
      <c r="Y21" s="29"/>
      <c r="Z21" s="82">
        <f t="shared" ref="Z21" si="141">Y21+(Y21*$D21)</f>
        <v>0</v>
      </c>
      <c r="AA21" s="29"/>
      <c r="AB21" s="82">
        <f t="shared" ref="AB21" si="142">AA21+(AA21*$D21)</f>
        <v>0</v>
      </c>
      <c r="AC21" s="78">
        <f t="shared" si="11"/>
        <v>0</v>
      </c>
      <c r="AD21" s="78">
        <f t="shared" si="12"/>
        <v>0</v>
      </c>
    </row>
    <row r="22" spans="2:30" outlineLevel="1" x14ac:dyDescent="0.3">
      <c r="B22" s="80">
        <v>16</v>
      </c>
      <c r="C22" s="24"/>
      <c r="D22" s="28">
        <v>0.68</v>
      </c>
      <c r="E22" s="29"/>
      <c r="F22" s="82">
        <f t="shared" si="0"/>
        <v>0</v>
      </c>
      <c r="G22" s="29"/>
      <c r="H22" s="82">
        <f t="shared" si="0"/>
        <v>0</v>
      </c>
      <c r="I22" s="29"/>
      <c r="J22" s="82">
        <f t="shared" ref="J22" si="143">I22+(I22*$D22)</f>
        <v>0</v>
      </c>
      <c r="K22" s="29"/>
      <c r="L22" s="82">
        <f t="shared" ref="L22" si="144">K22+(K22*$D22)</f>
        <v>0</v>
      </c>
      <c r="M22" s="29"/>
      <c r="N22" s="82">
        <f t="shared" ref="N22" si="145">M22+(M22*$D22)</f>
        <v>0</v>
      </c>
      <c r="O22" s="29"/>
      <c r="P22" s="82">
        <f t="shared" ref="P22" si="146">O22+(O22*$D22)</f>
        <v>0</v>
      </c>
      <c r="Q22" s="29"/>
      <c r="R22" s="82">
        <f t="shared" ref="R22" si="147">Q22+(Q22*$D22)</f>
        <v>0</v>
      </c>
      <c r="S22" s="29"/>
      <c r="T22" s="82">
        <f t="shared" ref="T22" si="148">S22+(S22*$D22)</f>
        <v>0</v>
      </c>
      <c r="U22" s="29"/>
      <c r="V22" s="82">
        <f t="shared" ref="V22" si="149">U22+(U22*$D22)</f>
        <v>0</v>
      </c>
      <c r="W22" s="29"/>
      <c r="X22" s="82">
        <f t="shared" ref="X22" si="150">W22+(W22*$D22)</f>
        <v>0</v>
      </c>
      <c r="Y22" s="29"/>
      <c r="Z22" s="82">
        <f t="shared" ref="Z22" si="151">Y22+(Y22*$D22)</f>
        <v>0</v>
      </c>
      <c r="AA22" s="29"/>
      <c r="AB22" s="82">
        <f t="shared" ref="AB22" si="152">AA22+(AA22*$D22)</f>
        <v>0</v>
      </c>
      <c r="AC22" s="78">
        <f t="shared" si="11"/>
        <v>0</v>
      </c>
      <c r="AD22" s="78">
        <f t="shared" si="12"/>
        <v>0</v>
      </c>
    </row>
    <row r="23" spans="2:30" outlineLevel="1" x14ac:dyDescent="0.3">
      <c r="B23" s="80">
        <v>17</v>
      </c>
      <c r="C23" s="24"/>
      <c r="D23" s="28">
        <v>0.68</v>
      </c>
      <c r="E23" s="29"/>
      <c r="F23" s="82">
        <f t="shared" si="0"/>
        <v>0</v>
      </c>
      <c r="G23" s="29"/>
      <c r="H23" s="82">
        <f t="shared" si="0"/>
        <v>0</v>
      </c>
      <c r="I23" s="29"/>
      <c r="J23" s="82">
        <f t="shared" ref="J23" si="153">I23+(I23*$D23)</f>
        <v>0</v>
      </c>
      <c r="K23" s="29"/>
      <c r="L23" s="82">
        <f t="shared" ref="L23" si="154">K23+(K23*$D23)</f>
        <v>0</v>
      </c>
      <c r="M23" s="29"/>
      <c r="N23" s="82">
        <f t="shared" ref="N23" si="155">M23+(M23*$D23)</f>
        <v>0</v>
      </c>
      <c r="O23" s="29"/>
      <c r="P23" s="82">
        <f t="shared" ref="P23" si="156">O23+(O23*$D23)</f>
        <v>0</v>
      </c>
      <c r="Q23" s="29"/>
      <c r="R23" s="82">
        <f t="shared" ref="R23" si="157">Q23+(Q23*$D23)</f>
        <v>0</v>
      </c>
      <c r="S23" s="29"/>
      <c r="T23" s="82">
        <f t="shared" ref="T23" si="158">S23+(S23*$D23)</f>
        <v>0</v>
      </c>
      <c r="U23" s="29"/>
      <c r="V23" s="82">
        <f t="shared" ref="V23" si="159">U23+(U23*$D23)</f>
        <v>0</v>
      </c>
      <c r="W23" s="29"/>
      <c r="X23" s="82">
        <f t="shared" ref="X23" si="160">W23+(W23*$D23)</f>
        <v>0</v>
      </c>
      <c r="Y23" s="29"/>
      <c r="Z23" s="82">
        <f t="shared" ref="Z23" si="161">Y23+(Y23*$D23)</f>
        <v>0</v>
      </c>
      <c r="AA23" s="29"/>
      <c r="AB23" s="82">
        <f t="shared" ref="AB23" si="162">AA23+(AA23*$D23)</f>
        <v>0</v>
      </c>
      <c r="AC23" s="78">
        <f t="shared" si="11"/>
        <v>0</v>
      </c>
      <c r="AD23" s="78">
        <f t="shared" si="12"/>
        <v>0</v>
      </c>
    </row>
    <row r="24" spans="2:30" outlineLevel="1" x14ac:dyDescent="0.3">
      <c r="B24" s="80">
        <v>18</v>
      </c>
      <c r="C24" s="24"/>
      <c r="D24" s="28">
        <v>0.68</v>
      </c>
      <c r="E24" s="29"/>
      <c r="F24" s="82">
        <f t="shared" si="0"/>
        <v>0</v>
      </c>
      <c r="G24" s="29"/>
      <c r="H24" s="82">
        <f t="shared" si="0"/>
        <v>0</v>
      </c>
      <c r="I24" s="29"/>
      <c r="J24" s="82">
        <f t="shared" ref="J24" si="163">I24+(I24*$D24)</f>
        <v>0</v>
      </c>
      <c r="K24" s="29"/>
      <c r="L24" s="82">
        <f t="shared" ref="L24" si="164">K24+(K24*$D24)</f>
        <v>0</v>
      </c>
      <c r="M24" s="29"/>
      <c r="N24" s="82">
        <f t="shared" ref="N24" si="165">M24+(M24*$D24)</f>
        <v>0</v>
      </c>
      <c r="O24" s="29"/>
      <c r="P24" s="82">
        <f t="shared" ref="P24" si="166">O24+(O24*$D24)</f>
        <v>0</v>
      </c>
      <c r="Q24" s="29"/>
      <c r="R24" s="82">
        <f t="shared" ref="R24" si="167">Q24+(Q24*$D24)</f>
        <v>0</v>
      </c>
      <c r="S24" s="29"/>
      <c r="T24" s="82">
        <f t="shared" ref="T24" si="168">S24+(S24*$D24)</f>
        <v>0</v>
      </c>
      <c r="U24" s="29"/>
      <c r="V24" s="82">
        <f t="shared" ref="V24" si="169">U24+(U24*$D24)</f>
        <v>0</v>
      </c>
      <c r="W24" s="29"/>
      <c r="X24" s="82">
        <f t="shared" ref="X24" si="170">W24+(W24*$D24)</f>
        <v>0</v>
      </c>
      <c r="Y24" s="29"/>
      <c r="Z24" s="82">
        <f t="shared" ref="Z24" si="171">Y24+(Y24*$D24)</f>
        <v>0</v>
      </c>
      <c r="AA24" s="29"/>
      <c r="AB24" s="82">
        <f t="shared" ref="AB24" si="172">AA24+(AA24*$D24)</f>
        <v>0</v>
      </c>
      <c r="AC24" s="78">
        <f t="shared" si="11"/>
        <v>0</v>
      </c>
      <c r="AD24" s="78">
        <f t="shared" si="12"/>
        <v>0</v>
      </c>
    </row>
    <row r="25" spans="2:30" outlineLevel="1" x14ac:dyDescent="0.3">
      <c r="B25" s="80">
        <v>19</v>
      </c>
      <c r="C25" s="24"/>
      <c r="D25" s="28">
        <v>0.68</v>
      </c>
      <c r="E25" s="29"/>
      <c r="F25" s="82">
        <f t="shared" si="0"/>
        <v>0</v>
      </c>
      <c r="G25" s="29"/>
      <c r="H25" s="82">
        <f t="shared" si="0"/>
        <v>0</v>
      </c>
      <c r="I25" s="29"/>
      <c r="J25" s="82">
        <f t="shared" ref="J25" si="173">I25+(I25*$D25)</f>
        <v>0</v>
      </c>
      <c r="K25" s="29"/>
      <c r="L25" s="82">
        <f t="shared" ref="L25" si="174">K25+(K25*$D25)</f>
        <v>0</v>
      </c>
      <c r="M25" s="29"/>
      <c r="N25" s="82">
        <f t="shared" ref="N25" si="175">M25+(M25*$D25)</f>
        <v>0</v>
      </c>
      <c r="O25" s="29"/>
      <c r="P25" s="82">
        <f t="shared" ref="P25" si="176">O25+(O25*$D25)</f>
        <v>0</v>
      </c>
      <c r="Q25" s="29"/>
      <c r="R25" s="82">
        <f t="shared" ref="R25" si="177">Q25+(Q25*$D25)</f>
        <v>0</v>
      </c>
      <c r="S25" s="29"/>
      <c r="T25" s="82">
        <f t="shared" ref="T25" si="178">S25+(S25*$D25)</f>
        <v>0</v>
      </c>
      <c r="U25" s="29"/>
      <c r="V25" s="82">
        <f t="shared" ref="V25" si="179">U25+(U25*$D25)</f>
        <v>0</v>
      </c>
      <c r="W25" s="29"/>
      <c r="X25" s="82">
        <f t="shared" ref="X25" si="180">W25+(W25*$D25)</f>
        <v>0</v>
      </c>
      <c r="Y25" s="29"/>
      <c r="Z25" s="82">
        <f t="shared" ref="Z25" si="181">Y25+(Y25*$D25)</f>
        <v>0</v>
      </c>
      <c r="AA25" s="29"/>
      <c r="AB25" s="82">
        <f t="shared" ref="AB25" si="182">AA25+(AA25*$D25)</f>
        <v>0</v>
      </c>
      <c r="AC25" s="78">
        <f t="shared" si="11"/>
        <v>0</v>
      </c>
      <c r="AD25" s="78">
        <f t="shared" si="12"/>
        <v>0</v>
      </c>
    </row>
    <row r="26" spans="2:30" outlineLevel="1" x14ac:dyDescent="0.3">
      <c r="B26" s="80">
        <v>20</v>
      </c>
      <c r="C26" s="24"/>
      <c r="D26" s="28">
        <v>0.68</v>
      </c>
      <c r="E26" s="29"/>
      <c r="F26" s="82">
        <f t="shared" si="0"/>
        <v>0</v>
      </c>
      <c r="G26" s="29"/>
      <c r="H26" s="82">
        <f t="shared" si="0"/>
        <v>0</v>
      </c>
      <c r="I26" s="29"/>
      <c r="J26" s="82">
        <f t="shared" ref="J26" si="183">I26+(I26*$D26)</f>
        <v>0</v>
      </c>
      <c r="K26" s="29"/>
      <c r="L26" s="82">
        <f t="shared" ref="L26" si="184">K26+(K26*$D26)</f>
        <v>0</v>
      </c>
      <c r="M26" s="29"/>
      <c r="N26" s="82">
        <f t="shared" ref="N26" si="185">M26+(M26*$D26)</f>
        <v>0</v>
      </c>
      <c r="O26" s="29"/>
      <c r="P26" s="82">
        <f t="shared" ref="P26" si="186">O26+(O26*$D26)</f>
        <v>0</v>
      </c>
      <c r="Q26" s="29"/>
      <c r="R26" s="82">
        <f t="shared" ref="R26" si="187">Q26+(Q26*$D26)</f>
        <v>0</v>
      </c>
      <c r="S26" s="29"/>
      <c r="T26" s="82">
        <f t="shared" ref="T26" si="188">S26+(S26*$D26)</f>
        <v>0</v>
      </c>
      <c r="U26" s="29"/>
      <c r="V26" s="82">
        <f t="shared" ref="V26" si="189">U26+(U26*$D26)</f>
        <v>0</v>
      </c>
      <c r="W26" s="29"/>
      <c r="X26" s="82">
        <f t="shared" ref="X26" si="190">W26+(W26*$D26)</f>
        <v>0</v>
      </c>
      <c r="Y26" s="29"/>
      <c r="Z26" s="82">
        <f t="shared" ref="Z26" si="191">Y26+(Y26*$D26)</f>
        <v>0</v>
      </c>
      <c r="AA26" s="29"/>
      <c r="AB26" s="82">
        <f t="shared" ref="AB26" si="192">AA26+(AA26*$D26)</f>
        <v>0</v>
      </c>
      <c r="AC26" s="78">
        <f t="shared" si="11"/>
        <v>0</v>
      </c>
      <c r="AD26" s="78">
        <f t="shared" si="12"/>
        <v>0</v>
      </c>
    </row>
    <row r="27" spans="2:30" outlineLevel="1" x14ac:dyDescent="0.3">
      <c r="B27" s="70" t="s">
        <v>17</v>
      </c>
      <c r="C27" s="70"/>
      <c r="D27" s="71">
        <f>AVERAGE(D7:D26)</f>
        <v>0.67999999999999983</v>
      </c>
      <c r="E27" s="56">
        <f>SUM(E7:E26)</f>
        <v>800000</v>
      </c>
      <c r="F27" s="56">
        <f t="shared" ref="F27:AB27" si="193">SUM(F7:F26)</f>
        <v>1344000</v>
      </c>
      <c r="G27" s="56">
        <f t="shared" si="193"/>
        <v>0</v>
      </c>
      <c r="H27" s="56">
        <f t="shared" si="193"/>
        <v>0</v>
      </c>
      <c r="I27" s="56">
        <f t="shared" si="193"/>
        <v>0</v>
      </c>
      <c r="J27" s="56">
        <f t="shared" si="193"/>
        <v>0</v>
      </c>
      <c r="K27" s="56">
        <f t="shared" si="193"/>
        <v>0</v>
      </c>
      <c r="L27" s="56">
        <f t="shared" si="193"/>
        <v>0</v>
      </c>
      <c r="M27" s="56">
        <f t="shared" si="193"/>
        <v>0</v>
      </c>
      <c r="N27" s="56">
        <f t="shared" si="193"/>
        <v>0</v>
      </c>
      <c r="O27" s="56">
        <f t="shared" si="193"/>
        <v>0</v>
      </c>
      <c r="P27" s="56">
        <f t="shared" si="193"/>
        <v>0</v>
      </c>
      <c r="Q27" s="56">
        <f t="shared" si="193"/>
        <v>0</v>
      </c>
      <c r="R27" s="56">
        <f t="shared" si="193"/>
        <v>0</v>
      </c>
      <c r="S27" s="56">
        <f t="shared" si="193"/>
        <v>0</v>
      </c>
      <c r="T27" s="56">
        <f t="shared" si="193"/>
        <v>0</v>
      </c>
      <c r="U27" s="56">
        <f t="shared" si="193"/>
        <v>0</v>
      </c>
      <c r="V27" s="56">
        <f t="shared" si="193"/>
        <v>0</v>
      </c>
      <c r="W27" s="56">
        <f t="shared" si="193"/>
        <v>0</v>
      </c>
      <c r="X27" s="56">
        <f t="shared" si="193"/>
        <v>0</v>
      </c>
      <c r="Y27" s="56">
        <f t="shared" si="193"/>
        <v>0</v>
      </c>
      <c r="Z27" s="56">
        <f t="shared" si="193"/>
        <v>0</v>
      </c>
      <c r="AA27" s="56">
        <f t="shared" si="193"/>
        <v>0</v>
      </c>
      <c r="AB27" s="56">
        <f t="shared" si="193"/>
        <v>0</v>
      </c>
      <c r="AC27" s="56">
        <f t="shared" ref="AC27" si="194">SUM(AC7:AC26)</f>
        <v>800000</v>
      </c>
      <c r="AD27" s="56">
        <f t="shared" ref="AD27" si="195">SUM(AD7:AD26)</f>
        <v>1344000</v>
      </c>
    </row>
    <row r="28" spans="2:30" outlineLevel="1" x14ac:dyDescent="0.3"/>
    <row r="30" spans="2:30" ht="21" x14ac:dyDescent="0.3">
      <c r="B30" s="14" t="s">
        <v>340</v>
      </c>
      <c r="D30" s="17"/>
      <c r="E30" s="17" t="s">
        <v>23</v>
      </c>
      <c r="K30" s="17" t="s">
        <v>23</v>
      </c>
      <c r="Q30" s="17" t="s">
        <v>23</v>
      </c>
      <c r="W30" s="17" t="s">
        <v>23</v>
      </c>
      <c r="AD30" s="31" t="s">
        <v>23</v>
      </c>
    </row>
    <row r="31" spans="2:30" s="1" customFormat="1" ht="4.5" customHeight="1" outlineLevel="1" x14ac:dyDescent="0.3">
      <c r="D31" s="37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2:30" outlineLevel="1" x14ac:dyDescent="0.3">
      <c r="E32" s="85" t="s">
        <v>243</v>
      </c>
      <c r="F32" s="86"/>
      <c r="G32" s="85" t="s">
        <v>244</v>
      </c>
      <c r="H32" s="86"/>
      <c r="I32" s="85" t="s">
        <v>245</v>
      </c>
      <c r="J32" s="86"/>
      <c r="K32" s="85" t="s">
        <v>246</v>
      </c>
      <c r="L32" s="86"/>
      <c r="M32" s="85" t="s">
        <v>247</v>
      </c>
      <c r="N32" s="86"/>
      <c r="O32" s="85" t="s">
        <v>248</v>
      </c>
      <c r="P32" s="86"/>
      <c r="Q32" s="85" t="s">
        <v>249</v>
      </c>
      <c r="R32" s="86"/>
      <c r="S32" s="85" t="s">
        <v>250</v>
      </c>
      <c r="T32" s="86"/>
      <c r="U32" s="85" t="s">
        <v>251</v>
      </c>
      <c r="V32" s="86"/>
      <c r="W32" s="85" t="s">
        <v>252</v>
      </c>
      <c r="X32" s="86"/>
      <c r="Y32" s="85" t="s">
        <v>253</v>
      </c>
      <c r="Z32" s="86"/>
      <c r="AA32" s="85" t="s">
        <v>254</v>
      </c>
      <c r="AB32" s="86"/>
      <c r="AC32" s="85" t="s">
        <v>255</v>
      </c>
      <c r="AD32" s="86"/>
    </row>
    <row r="33" spans="2:30" ht="16.5" customHeight="1" outlineLevel="1" x14ac:dyDescent="0.3">
      <c r="B33" s="67" t="s">
        <v>0</v>
      </c>
      <c r="C33" s="60" t="s">
        <v>240</v>
      </c>
      <c r="D33" s="69" t="s">
        <v>239</v>
      </c>
      <c r="E33" s="83" t="s">
        <v>241</v>
      </c>
      <c r="F33" s="83" t="s">
        <v>242</v>
      </c>
      <c r="G33" s="83" t="s">
        <v>241</v>
      </c>
      <c r="H33" s="83" t="s">
        <v>242</v>
      </c>
      <c r="I33" s="83" t="s">
        <v>241</v>
      </c>
      <c r="J33" s="83" t="s">
        <v>242</v>
      </c>
      <c r="K33" s="83" t="s">
        <v>241</v>
      </c>
      <c r="L33" s="83" t="s">
        <v>242</v>
      </c>
      <c r="M33" s="83" t="s">
        <v>241</v>
      </c>
      <c r="N33" s="83" t="s">
        <v>242</v>
      </c>
      <c r="O33" s="83" t="s">
        <v>241</v>
      </c>
      <c r="P33" s="83" t="s">
        <v>242</v>
      </c>
      <c r="Q33" s="83" t="s">
        <v>241</v>
      </c>
      <c r="R33" s="83" t="s">
        <v>242</v>
      </c>
      <c r="S33" s="83" t="s">
        <v>241</v>
      </c>
      <c r="T33" s="83" t="s">
        <v>242</v>
      </c>
      <c r="U33" s="83" t="s">
        <v>241</v>
      </c>
      <c r="V33" s="83" t="s">
        <v>242</v>
      </c>
      <c r="W33" s="83" t="s">
        <v>241</v>
      </c>
      <c r="X33" s="83" t="s">
        <v>242</v>
      </c>
      <c r="Y33" s="83" t="s">
        <v>241</v>
      </c>
      <c r="Z33" s="83" t="s">
        <v>242</v>
      </c>
      <c r="AA33" s="83" t="s">
        <v>241</v>
      </c>
      <c r="AB33" s="83" t="s">
        <v>242</v>
      </c>
      <c r="AC33" s="83" t="s">
        <v>241</v>
      </c>
      <c r="AD33" s="83" t="s">
        <v>242</v>
      </c>
    </row>
    <row r="34" spans="2:30" outlineLevel="1" x14ac:dyDescent="0.3">
      <c r="B34" s="80">
        <v>1</v>
      </c>
      <c r="C34" s="9" t="s">
        <v>256</v>
      </c>
      <c r="D34" s="28">
        <v>0.68</v>
      </c>
      <c r="E34" s="29">
        <v>800000</v>
      </c>
      <c r="F34" s="82">
        <f>E34+(E34*$D34)</f>
        <v>1344000</v>
      </c>
      <c r="G34" s="29"/>
      <c r="H34" s="82">
        <f>G34+(G34*$D34)</f>
        <v>0</v>
      </c>
      <c r="I34" s="29"/>
      <c r="J34" s="82">
        <f>I34+(I34*$D34)</f>
        <v>0</v>
      </c>
      <c r="K34" s="29"/>
      <c r="L34" s="82">
        <f>K34+(K34*$D34)</f>
        <v>0</v>
      </c>
      <c r="M34" s="29"/>
      <c r="N34" s="82">
        <f>M34+(M34*$D34)</f>
        <v>0</v>
      </c>
      <c r="O34" s="29"/>
      <c r="P34" s="82">
        <f>O34+(O34*$D34)</f>
        <v>0</v>
      </c>
      <c r="Q34" s="29"/>
      <c r="R34" s="82">
        <f>Q34+(Q34*$D34)</f>
        <v>0</v>
      </c>
      <c r="S34" s="29"/>
      <c r="T34" s="82">
        <f>S34+(S34*$D34)</f>
        <v>0</v>
      </c>
      <c r="U34" s="29"/>
      <c r="V34" s="82">
        <f>U34+(U34*$D34)</f>
        <v>0</v>
      </c>
      <c r="W34" s="29"/>
      <c r="X34" s="82">
        <f>W34+(W34*$D34)</f>
        <v>0</v>
      </c>
      <c r="Y34" s="29"/>
      <c r="Z34" s="82">
        <f>Y34+(Y34*$D34)</f>
        <v>0</v>
      </c>
      <c r="AA34" s="29"/>
      <c r="AB34" s="82">
        <f>AA34+(AA34*$D34)</f>
        <v>0</v>
      </c>
      <c r="AC34" s="78">
        <f>E34+G34+I34+K34+M34+O34+Q34+S34+U34+W34+Y34+AA34</f>
        <v>800000</v>
      </c>
      <c r="AD34" s="78">
        <f>F34+H34+J34+L34+N34+P34+R34+T34+V34+X34+Z34+AB34</f>
        <v>1344000</v>
      </c>
    </row>
    <row r="35" spans="2:30" outlineLevel="1" x14ac:dyDescent="0.3">
      <c r="B35" s="80">
        <v>2</v>
      </c>
      <c r="C35" s="24"/>
      <c r="D35" s="28">
        <v>0.68</v>
      </c>
      <c r="E35" s="29"/>
      <c r="F35" s="82">
        <f t="shared" ref="F35:F53" si="196">E35+(E35*$D35)</f>
        <v>0</v>
      </c>
      <c r="G35" s="29"/>
      <c r="H35" s="82">
        <f t="shared" ref="H35:H53" si="197">G35+(G35*$D35)</f>
        <v>0</v>
      </c>
      <c r="I35" s="29"/>
      <c r="J35" s="82">
        <f t="shared" ref="J35:J53" si="198">I35+(I35*$D35)</f>
        <v>0</v>
      </c>
      <c r="K35" s="29"/>
      <c r="L35" s="82">
        <f t="shared" ref="L35:L53" si="199">K35+(K35*$D35)</f>
        <v>0</v>
      </c>
      <c r="M35" s="29"/>
      <c r="N35" s="82">
        <f t="shared" ref="N35:N53" si="200">M35+(M35*$D35)</f>
        <v>0</v>
      </c>
      <c r="O35" s="29"/>
      <c r="P35" s="82">
        <f t="shared" ref="P35:P53" si="201">O35+(O35*$D35)</f>
        <v>0</v>
      </c>
      <c r="Q35" s="29"/>
      <c r="R35" s="82">
        <f t="shared" ref="R35:R53" si="202">Q35+(Q35*$D35)</f>
        <v>0</v>
      </c>
      <c r="S35" s="29"/>
      <c r="T35" s="82">
        <f t="shared" ref="T35:T53" si="203">S35+(S35*$D35)</f>
        <v>0</v>
      </c>
      <c r="U35" s="29"/>
      <c r="V35" s="82">
        <f t="shared" ref="V35:V53" si="204">U35+(U35*$D35)</f>
        <v>0</v>
      </c>
      <c r="W35" s="29"/>
      <c r="X35" s="82">
        <f t="shared" ref="X35:X53" si="205">W35+(W35*$D35)</f>
        <v>0</v>
      </c>
      <c r="Y35" s="29"/>
      <c r="Z35" s="82">
        <f t="shared" ref="Z35:Z53" si="206">Y35+(Y35*$D35)</f>
        <v>0</v>
      </c>
      <c r="AA35" s="29"/>
      <c r="AB35" s="82">
        <f t="shared" ref="AB35:AB53" si="207">AA35+(AA35*$D35)</f>
        <v>0</v>
      </c>
      <c r="AC35" s="78">
        <f t="shared" ref="AC35:AC53" si="208">E35+G35+I35+K35+M35+O35+Q35+S35+U35+W35+Y35+AA35</f>
        <v>0</v>
      </c>
      <c r="AD35" s="78">
        <f t="shared" ref="AD35:AD53" si="209">F35+H35+J35+L35+N35+P35+R35+T35+V35+X35+Z35+AB35</f>
        <v>0</v>
      </c>
    </row>
    <row r="36" spans="2:30" outlineLevel="1" x14ac:dyDescent="0.3">
      <c r="B36" s="80">
        <v>3</v>
      </c>
      <c r="C36" s="24"/>
      <c r="D36" s="28">
        <v>0.68</v>
      </c>
      <c r="E36" s="29"/>
      <c r="F36" s="82">
        <f t="shared" si="196"/>
        <v>0</v>
      </c>
      <c r="G36" s="29"/>
      <c r="H36" s="82">
        <f t="shared" si="197"/>
        <v>0</v>
      </c>
      <c r="I36" s="29"/>
      <c r="J36" s="82">
        <f t="shared" si="198"/>
        <v>0</v>
      </c>
      <c r="K36" s="29"/>
      <c r="L36" s="82">
        <f t="shared" si="199"/>
        <v>0</v>
      </c>
      <c r="M36" s="29"/>
      <c r="N36" s="82">
        <f t="shared" si="200"/>
        <v>0</v>
      </c>
      <c r="O36" s="29"/>
      <c r="P36" s="82">
        <f t="shared" si="201"/>
        <v>0</v>
      </c>
      <c r="Q36" s="29"/>
      <c r="R36" s="82">
        <f t="shared" si="202"/>
        <v>0</v>
      </c>
      <c r="S36" s="29"/>
      <c r="T36" s="82">
        <f t="shared" si="203"/>
        <v>0</v>
      </c>
      <c r="U36" s="29"/>
      <c r="V36" s="82">
        <f t="shared" si="204"/>
        <v>0</v>
      </c>
      <c r="W36" s="29"/>
      <c r="X36" s="82">
        <f t="shared" si="205"/>
        <v>0</v>
      </c>
      <c r="Y36" s="29"/>
      <c r="Z36" s="82">
        <f t="shared" si="206"/>
        <v>0</v>
      </c>
      <c r="AA36" s="29"/>
      <c r="AB36" s="82">
        <f t="shared" si="207"/>
        <v>0</v>
      </c>
      <c r="AC36" s="78">
        <f t="shared" si="208"/>
        <v>0</v>
      </c>
      <c r="AD36" s="78">
        <f t="shared" si="209"/>
        <v>0</v>
      </c>
    </row>
    <row r="37" spans="2:30" outlineLevel="1" x14ac:dyDescent="0.3">
      <c r="B37" s="80">
        <v>4</v>
      </c>
      <c r="C37" s="24"/>
      <c r="D37" s="28">
        <v>0.68</v>
      </c>
      <c r="E37" s="29"/>
      <c r="F37" s="82">
        <f t="shared" si="196"/>
        <v>0</v>
      </c>
      <c r="G37" s="29"/>
      <c r="H37" s="82">
        <f t="shared" si="197"/>
        <v>0</v>
      </c>
      <c r="I37" s="29"/>
      <c r="J37" s="82">
        <f t="shared" si="198"/>
        <v>0</v>
      </c>
      <c r="K37" s="29"/>
      <c r="L37" s="82">
        <f t="shared" si="199"/>
        <v>0</v>
      </c>
      <c r="M37" s="29"/>
      <c r="N37" s="82">
        <f t="shared" si="200"/>
        <v>0</v>
      </c>
      <c r="O37" s="29"/>
      <c r="P37" s="82">
        <f t="shared" si="201"/>
        <v>0</v>
      </c>
      <c r="Q37" s="29"/>
      <c r="R37" s="82">
        <f t="shared" si="202"/>
        <v>0</v>
      </c>
      <c r="S37" s="29"/>
      <c r="T37" s="82">
        <f t="shared" si="203"/>
        <v>0</v>
      </c>
      <c r="U37" s="29"/>
      <c r="V37" s="82">
        <f t="shared" si="204"/>
        <v>0</v>
      </c>
      <c r="W37" s="29"/>
      <c r="X37" s="82">
        <f t="shared" si="205"/>
        <v>0</v>
      </c>
      <c r="Y37" s="29"/>
      <c r="Z37" s="82">
        <f t="shared" si="206"/>
        <v>0</v>
      </c>
      <c r="AA37" s="29"/>
      <c r="AB37" s="82">
        <f t="shared" si="207"/>
        <v>0</v>
      </c>
      <c r="AC37" s="78">
        <f t="shared" si="208"/>
        <v>0</v>
      </c>
      <c r="AD37" s="78">
        <f t="shared" si="209"/>
        <v>0</v>
      </c>
    </row>
    <row r="38" spans="2:30" outlineLevel="1" x14ac:dyDescent="0.3">
      <c r="B38" s="80">
        <v>5</v>
      </c>
      <c r="C38" s="24"/>
      <c r="D38" s="28">
        <v>0.68</v>
      </c>
      <c r="E38" s="29"/>
      <c r="F38" s="82">
        <f t="shared" si="196"/>
        <v>0</v>
      </c>
      <c r="G38" s="29"/>
      <c r="H38" s="82">
        <f t="shared" si="197"/>
        <v>0</v>
      </c>
      <c r="I38" s="29"/>
      <c r="J38" s="82">
        <f t="shared" si="198"/>
        <v>0</v>
      </c>
      <c r="K38" s="29"/>
      <c r="L38" s="82">
        <f t="shared" si="199"/>
        <v>0</v>
      </c>
      <c r="M38" s="29"/>
      <c r="N38" s="82">
        <f t="shared" si="200"/>
        <v>0</v>
      </c>
      <c r="O38" s="29"/>
      <c r="P38" s="82">
        <f t="shared" si="201"/>
        <v>0</v>
      </c>
      <c r="Q38" s="29"/>
      <c r="R38" s="82">
        <f t="shared" si="202"/>
        <v>0</v>
      </c>
      <c r="S38" s="29"/>
      <c r="T38" s="82">
        <f t="shared" si="203"/>
        <v>0</v>
      </c>
      <c r="U38" s="29"/>
      <c r="V38" s="82">
        <f t="shared" si="204"/>
        <v>0</v>
      </c>
      <c r="W38" s="29"/>
      <c r="X38" s="82">
        <f t="shared" si="205"/>
        <v>0</v>
      </c>
      <c r="Y38" s="29"/>
      <c r="Z38" s="82">
        <f t="shared" si="206"/>
        <v>0</v>
      </c>
      <c r="AA38" s="29"/>
      <c r="AB38" s="82">
        <f t="shared" si="207"/>
        <v>0</v>
      </c>
      <c r="AC38" s="78">
        <f t="shared" si="208"/>
        <v>0</v>
      </c>
      <c r="AD38" s="78">
        <f t="shared" si="209"/>
        <v>0</v>
      </c>
    </row>
    <row r="39" spans="2:30" outlineLevel="1" x14ac:dyDescent="0.3">
      <c r="B39" s="80">
        <v>6</v>
      </c>
      <c r="C39" s="24"/>
      <c r="D39" s="28">
        <v>0.68</v>
      </c>
      <c r="E39" s="29"/>
      <c r="F39" s="82">
        <f t="shared" si="196"/>
        <v>0</v>
      </c>
      <c r="G39" s="29"/>
      <c r="H39" s="82">
        <f t="shared" si="197"/>
        <v>0</v>
      </c>
      <c r="I39" s="29"/>
      <c r="J39" s="82">
        <f t="shared" si="198"/>
        <v>0</v>
      </c>
      <c r="K39" s="29"/>
      <c r="L39" s="82">
        <f t="shared" si="199"/>
        <v>0</v>
      </c>
      <c r="M39" s="29"/>
      <c r="N39" s="82">
        <f t="shared" si="200"/>
        <v>0</v>
      </c>
      <c r="O39" s="29"/>
      <c r="P39" s="82">
        <f t="shared" si="201"/>
        <v>0</v>
      </c>
      <c r="Q39" s="29"/>
      <c r="R39" s="82">
        <f t="shared" si="202"/>
        <v>0</v>
      </c>
      <c r="S39" s="29"/>
      <c r="T39" s="82">
        <f t="shared" si="203"/>
        <v>0</v>
      </c>
      <c r="U39" s="29"/>
      <c r="V39" s="82">
        <f t="shared" si="204"/>
        <v>0</v>
      </c>
      <c r="W39" s="29"/>
      <c r="X39" s="82">
        <f t="shared" si="205"/>
        <v>0</v>
      </c>
      <c r="Y39" s="29"/>
      <c r="Z39" s="82">
        <f t="shared" si="206"/>
        <v>0</v>
      </c>
      <c r="AA39" s="29"/>
      <c r="AB39" s="82">
        <f t="shared" si="207"/>
        <v>0</v>
      </c>
      <c r="AC39" s="78">
        <f t="shared" si="208"/>
        <v>0</v>
      </c>
      <c r="AD39" s="78">
        <f t="shared" si="209"/>
        <v>0</v>
      </c>
    </row>
    <row r="40" spans="2:30" outlineLevel="1" x14ac:dyDescent="0.3">
      <c r="B40" s="80">
        <v>7</v>
      </c>
      <c r="C40" s="24"/>
      <c r="D40" s="28">
        <v>0.68</v>
      </c>
      <c r="E40" s="29"/>
      <c r="F40" s="82">
        <f t="shared" si="196"/>
        <v>0</v>
      </c>
      <c r="G40" s="29"/>
      <c r="H40" s="82">
        <f t="shared" si="197"/>
        <v>0</v>
      </c>
      <c r="I40" s="29"/>
      <c r="J40" s="82">
        <f t="shared" si="198"/>
        <v>0</v>
      </c>
      <c r="K40" s="29"/>
      <c r="L40" s="82">
        <f t="shared" si="199"/>
        <v>0</v>
      </c>
      <c r="M40" s="29"/>
      <c r="N40" s="82">
        <f t="shared" si="200"/>
        <v>0</v>
      </c>
      <c r="O40" s="29"/>
      <c r="P40" s="82">
        <f t="shared" si="201"/>
        <v>0</v>
      </c>
      <c r="Q40" s="29"/>
      <c r="R40" s="82">
        <f t="shared" si="202"/>
        <v>0</v>
      </c>
      <c r="S40" s="29"/>
      <c r="T40" s="82">
        <f t="shared" si="203"/>
        <v>0</v>
      </c>
      <c r="U40" s="29"/>
      <c r="V40" s="82">
        <f t="shared" si="204"/>
        <v>0</v>
      </c>
      <c r="W40" s="29"/>
      <c r="X40" s="82">
        <f t="shared" si="205"/>
        <v>0</v>
      </c>
      <c r="Y40" s="29"/>
      <c r="Z40" s="82">
        <f t="shared" si="206"/>
        <v>0</v>
      </c>
      <c r="AA40" s="29"/>
      <c r="AB40" s="82">
        <f t="shared" si="207"/>
        <v>0</v>
      </c>
      <c r="AC40" s="78">
        <f t="shared" si="208"/>
        <v>0</v>
      </c>
      <c r="AD40" s="78">
        <f t="shared" si="209"/>
        <v>0</v>
      </c>
    </row>
    <row r="41" spans="2:30" outlineLevel="1" x14ac:dyDescent="0.3">
      <c r="B41" s="80">
        <v>8</v>
      </c>
      <c r="C41" s="24"/>
      <c r="D41" s="28">
        <v>0.68</v>
      </c>
      <c r="E41" s="29"/>
      <c r="F41" s="82">
        <f t="shared" si="196"/>
        <v>0</v>
      </c>
      <c r="G41" s="29"/>
      <c r="H41" s="82">
        <f t="shared" si="197"/>
        <v>0</v>
      </c>
      <c r="I41" s="29"/>
      <c r="J41" s="82">
        <f t="shared" si="198"/>
        <v>0</v>
      </c>
      <c r="K41" s="29"/>
      <c r="L41" s="82">
        <f t="shared" si="199"/>
        <v>0</v>
      </c>
      <c r="M41" s="29"/>
      <c r="N41" s="82">
        <f t="shared" si="200"/>
        <v>0</v>
      </c>
      <c r="O41" s="29"/>
      <c r="P41" s="82">
        <f t="shared" si="201"/>
        <v>0</v>
      </c>
      <c r="Q41" s="29"/>
      <c r="R41" s="82">
        <f t="shared" si="202"/>
        <v>0</v>
      </c>
      <c r="S41" s="29"/>
      <c r="T41" s="82">
        <f t="shared" si="203"/>
        <v>0</v>
      </c>
      <c r="U41" s="29"/>
      <c r="V41" s="82">
        <f t="shared" si="204"/>
        <v>0</v>
      </c>
      <c r="W41" s="29"/>
      <c r="X41" s="82">
        <f t="shared" si="205"/>
        <v>0</v>
      </c>
      <c r="Y41" s="29"/>
      <c r="Z41" s="82">
        <f t="shared" si="206"/>
        <v>0</v>
      </c>
      <c r="AA41" s="29"/>
      <c r="AB41" s="82">
        <f t="shared" si="207"/>
        <v>0</v>
      </c>
      <c r="AC41" s="78">
        <f t="shared" si="208"/>
        <v>0</v>
      </c>
      <c r="AD41" s="78">
        <f t="shared" si="209"/>
        <v>0</v>
      </c>
    </row>
    <row r="42" spans="2:30" outlineLevel="1" x14ac:dyDescent="0.3">
      <c r="B42" s="80">
        <v>9</v>
      </c>
      <c r="C42" s="24"/>
      <c r="D42" s="28">
        <v>0.68</v>
      </c>
      <c r="E42" s="29"/>
      <c r="F42" s="82">
        <f t="shared" si="196"/>
        <v>0</v>
      </c>
      <c r="G42" s="29"/>
      <c r="H42" s="82">
        <f t="shared" si="197"/>
        <v>0</v>
      </c>
      <c r="I42" s="29"/>
      <c r="J42" s="82">
        <f t="shared" si="198"/>
        <v>0</v>
      </c>
      <c r="K42" s="29"/>
      <c r="L42" s="82">
        <f t="shared" si="199"/>
        <v>0</v>
      </c>
      <c r="M42" s="29"/>
      <c r="N42" s="82">
        <f t="shared" si="200"/>
        <v>0</v>
      </c>
      <c r="O42" s="29"/>
      <c r="P42" s="82">
        <f t="shared" si="201"/>
        <v>0</v>
      </c>
      <c r="Q42" s="29"/>
      <c r="R42" s="82">
        <f t="shared" si="202"/>
        <v>0</v>
      </c>
      <c r="S42" s="29"/>
      <c r="T42" s="82">
        <f t="shared" si="203"/>
        <v>0</v>
      </c>
      <c r="U42" s="29"/>
      <c r="V42" s="82">
        <f t="shared" si="204"/>
        <v>0</v>
      </c>
      <c r="W42" s="29"/>
      <c r="X42" s="82">
        <f t="shared" si="205"/>
        <v>0</v>
      </c>
      <c r="Y42" s="29"/>
      <c r="Z42" s="82">
        <f t="shared" si="206"/>
        <v>0</v>
      </c>
      <c r="AA42" s="29"/>
      <c r="AB42" s="82">
        <f t="shared" si="207"/>
        <v>0</v>
      </c>
      <c r="AC42" s="78">
        <f t="shared" si="208"/>
        <v>0</v>
      </c>
      <c r="AD42" s="78">
        <f t="shared" si="209"/>
        <v>0</v>
      </c>
    </row>
    <row r="43" spans="2:30" outlineLevel="1" x14ac:dyDescent="0.3">
      <c r="B43" s="80">
        <v>10</v>
      </c>
      <c r="C43" s="24"/>
      <c r="D43" s="28">
        <v>0.68</v>
      </c>
      <c r="E43" s="29"/>
      <c r="F43" s="82">
        <f t="shared" si="196"/>
        <v>0</v>
      </c>
      <c r="G43" s="29"/>
      <c r="H43" s="82">
        <f t="shared" si="197"/>
        <v>0</v>
      </c>
      <c r="I43" s="29"/>
      <c r="J43" s="82">
        <f t="shared" si="198"/>
        <v>0</v>
      </c>
      <c r="K43" s="29"/>
      <c r="L43" s="82">
        <f t="shared" si="199"/>
        <v>0</v>
      </c>
      <c r="M43" s="29"/>
      <c r="N43" s="82">
        <f t="shared" si="200"/>
        <v>0</v>
      </c>
      <c r="O43" s="29"/>
      <c r="P43" s="82">
        <f t="shared" si="201"/>
        <v>0</v>
      </c>
      <c r="Q43" s="29"/>
      <c r="R43" s="82">
        <f t="shared" si="202"/>
        <v>0</v>
      </c>
      <c r="S43" s="29"/>
      <c r="T43" s="82">
        <f t="shared" si="203"/>
        <v>0</v>
      </c>
      <c r="U43" s="29"/>
      <c r="V43" s="82">
        <f t="shared" si="204"/>
        <v>0</v>
      </c>
      <c r="W43" s="29"/>
      <c r="X43" s="82">
        <f t="shared" si="205"/>
        <v>0</v>
      </c>
      <c r="Y43" s="29"/>
      <c r="Z43" s="82">
        <f t="shared" si="206"/>
        <v>0</v>
      </c>
      <c r="AA43" s="29"/>
      <c r="AB43" s="82">
        <f t="shared" si="207"/>
        <v>0</v>
      </c>
      <c r="AC43" s="78">
        <f t="shared" si="208"/>
        <v>0</v>
      </c>
      <c r="AD43" s="78">
        <f t="shared" si="209"/>
        <v>0</v>
      </c>
    </row>
    <row r="44" spans="2:30" outlineLevel="1" x14ac:dyDescent="0.3">
      <c r="B44" s="80">
        <v>11</v>
      </c>
      <c r="C44" s="24"/>
      <c r="D44" s="28">
        <v>0.68</v>
      </c>
      <c r="E44" s="29"/>
      <c r="F44" s="82">
        <f t="shared" si="196"/>
        <v>0</v>
      </c>
      <c r="G44" s="29"/>
      <c r="H44" s="82">
        <f t="shared" si="197"/>
        <v>0</v>
      </c>
      <c r="I44" s="29"/>
      <c r="J44" s="82">
        <f t="shared" si="198"/>
        <v>0</v>
      </c>
      <c r="K44" s="29"/>
      <c r="L44" s="82">
        <f t="shared" si="199"/>
        <v>0</v>
      </c>
      <c r="M44" s="29"/>
      <c r="N44" s="82">
        <f t="shared" si="200"/>
        <v>0</v>
      </c>
      <c r="O44" s="29"/>
      <c r="P44" s="82">
        <f t="shared" si="201"/>
        <v>0</v>
      </c>
      <c r="Q44" s="29"/>
      <c r="R44" s="82">
        <f t="shared" si="202"/>
        <v>0</v>
      </c>
      <c r="S44" s="29"/>
      <c r="T44" s="82">
        <f t="shared" si="203"/>
        <v>0</v>
      </c>
      <c r="U44" s="29"/>
      <c r="V44" s="82">
        <f t="shared" si="204"/>
        <v>0</v>
      </c>
      <c r="W44" s="29"/>
      <c r="X44" s="82">
        <f t="shared" si="205"/>
        <v>0</v>
      </c>
      <c r="Y44" s="29"/>
      <c r="Z44" s="82">
        <f t="shared" si="206"/>
        <v>0</v>
      </c>
      <c r="AA44" s="29"/>
      <c r="AB44" s="82">
        <f t="shared" si="207"/>
        <v>0</v>
      </c>
      <c r="AC44" s="78">
        <f t="shared" si="208"/>
        <v>0</v>
      </c>
      <c r="AD44" s="78">
        <f t="shared" si="209"/>
        <v>0</v>
      </c>
    </row>
    <row r="45" spans="2:30" outlineLevel="1" x14ac:dyDescent="0.3">
      <c r="B45" s="80">
        <v>12</v>
      </c>
      <c r="C45" s="24"/>
      <c r="D45" s="28">
        <v>0.68</v>
      </c>
      <c r="E45" s="29"/>
      <c r="F45" s="82">
        <f t="shared" si="196"/>
        <v>0</v>
      </c>
      <c r="G45" s="29"/>
      <c r="H45" s="82">
        <f t="shared" si="197"/>
        <v>0</v>
      </c>
      <c r="I45" s="29"/>
      <c r="J45" s="82">
        <f t="shared" si="198"/>
        <v>0</v>
      </c>
      <c r="K45" s="29"/>
      <c r="L45" s="82">
        <f t="shared" si="199"/>
        <v>0</v>
      </c>
      <c r="M45" s="29"/>
      <c r="N45" s="82">
        <f t="shared" si="200"/>
        <v>0</v>
      </c>
      <c r="O45" s="29"/>
      <c r="P45" s="82">
        <f t="shared" si="201"/>
        <v>0</v>
      </c>
      <c r="Q45" s="29"/>
      <c r="R45" s="82">
        <f t="shared" si="202"/>
        <v>0</v>
      </c>
      <c r="S45" s="29"/>
      <c r="T45" s="82">
        <f t="shared" si="203"/>
        <v>0</v>
      </c>
      <c r="U45" s="29"/>
      <c r="V45" s="82">
        <f t="shared" si="204"/>
        <v>0</v>
      </c>
      <c r="W45" s="29"/>
      <c r="X45" s="82">
        <f t="shared" si="205"/>
        <v>0</v>
      </c>
      <c r="Y45" s="29"/>
      <c r="Z45" s="82">
        <f t="shared" si="206"/>
        <v>0</v>
      </c>
      <c r="AA45" s="29"/>
      <c r="AB45" s="82">
        <f t="shared" si="207"/>
        <v>0</v>
      </c>
      <c r="AC45" s="78">
        <f t="shared" si="208"/>
        <v>0</v>
      </c>
      <c r="AD45" s="78">
        <f t="shared" si="209"/>
        <v>0</v>
      </c>
    </row>
    <row r="46" spans="2:30" outlineLevel="1" x14ac:dyDescent="0.3">
      <c r="B46" s="80">
        <v>13</v>
      </c>
      <c r="C46" s="24"/>
      <c r="D46" s="28">
        <v>0.68</v>
      </c>
      <c r="E46" s="29"/>
      <c r="F46" s="82">
        <f t="shared" si="196"/>
        <v>0</v>
      </c>
      <c r="G46" s="29"/>
      <c r="H46" s="82">
        <f t="shared" si="197"/>
        <v>0</v>
      </c>
      <c r="I46" s="29"/>
      <c r="J46" s="82">
        <f t="shared" si="198"/>
        <v>0</v>
      </c>
      <c r="K46" s="29"/>
      <c r="L46" s="82">
        <f t="shared" si="199"/>
        <v>0</v>
      </c>
      <c r="M46" s="29"/>
      <c r="N46" s="82">
        <f t="shared" si="200"/>
        <v>0</v>
      </c>
      <c r="O46" s="29"/>
      <c r="P46" s="82">
        <f t="shared" si="201"/>
        <v>0</v>
      </c>
      <c r="Q46" s="29"/>
      <c r="R46" s="82">
        <f t="shared" si="202"/>
        <v>0</v>
      </c>
      <c r="S46" s="29"/>
      <c r="T46" s="82">
        <f t="shared" si="203"/>
        <v>0</v>
      </c>
      <c r="U46" s="29"/>
      <c r="V46" s="82">
        <f t="shared" si="204"/>
        <v>0</v>
      </c>
      <c r="W46" s="29"/>
      <c r="X46" s="82">
        <f t="shared" si="205"/>
        <v>0</v>
      </c>
      <c r="Y46" s="29"/>
      <c r="Z46" s="82">
        <f t="shared" si="206"/>
        <v>0</v>
      </c>
      <c r="AA46" s="29"/>
      <c r="AB46" s="82">
        <f t="shared" si="207"/>
        <v>0</v>
      </c>
      <c r="AC46" s="78">
        <f t="shared" si="208"/>
        <v>0</v>
      </c>
      <c r="AD46" s="78">
        <f t="shared" si="209"/>
        <v>0</v>
      </c>
    </row>
    <row r="47" spans="2:30" outlineLevel="1" x14ac:dyDescent="0.3">
      <c r="B47" s="80">
        <v>14</v>
      </c>
      <c r="C47" s="24"/>
      <c r="D47" s="28">
        <v>0.68</v>
      </c>
      <c r="E47" s="29"/>
      <c r="F47" s="82">
        <f t="shared" si="196"/>
        <v>0</v>
      </c>
      <c r="G47" s="29"/>
      <c r="H47" s="82">
        <f t="shared" si="197"/>
        <v>0</v>
      </c>
      <c r="I47" s="29"/>
      <c r="J47" s="82">
        <f t="shared" si="198"/>
        <v>0</v>
      </c>
      <c r="K47" s="29"/>
      <c r="L47" s="82">
        <f t="shared" si="199"/>
        <v>0</v>
      </c>
      <c r="M47" s="29"/>
      <c r="N47" s="82">
        <f t="shared" si="200"/>
        <v>0</v>
      </c>
      <c r="O47" s="29"/>
      <c r="P47" s="82">
        <f t="shared" si="201"/>
        <v>0</v>
      </c>
      <c r="Q47" s="29"/>
      <c r="R47" s="82">
        <f t="shared" si="202"/>
        <v>0</v>
      </c>
      <c r="S47" s="29"/>
      <c r="T47" s="82">
        <f t="shared" si="203"/>
        <v>0</v>
      </c>
      <c r="U47" s="29"/>
      <c r="V47" s="82">
        <f t="shared" si="204"/>
        <v>0</v>
      </c>
      <c r="W47" s="29"/>
      <c r="X47" s="82">
        <f t="shared" si="205"/>
        <v>0</v>
      </c>
      <c r="Y47" s="29"/>
      <c r="Z47" s="82">
        <f t="shared" si="206"/>
        <v>0</v>
      </c>
      <c r="AA47" s="29"/>
      <c r="AB47" s="82">
        <f t="shared" si="207"/>
        <v>0</v>
      </c>
      <c r="AC47" s="78">
        <f t="shared" si="208"/>
        <v>0</v>
      </c>
      <c r="AD47" s="78">
        <f t="shared" si="209"/>
        <v>0</v>
      </c>
    </row>
    <row r="48" spans="2:30" outlineLevel="1" x14ac:dyDescent="0.3">
      <c r="B48" s="80">
        <v>15</v>
      </c>
      <c r="C48" s="24"/>
      <c r="D48" s="28">
        <v>0.68</v>
      </c>
      <c r="E48" s="29"/>
      <c r="F48" s="82">
        <f t="shared" si="196"/>
        <v>0</v>
      </c>
      <c r="G48" s="29"/>
      <c r="H48" s="82">
        <f t="shared" si="197"/>
        <v>0</v>
      </c>
      <c r="I48" s="29"/>
      <c r="J48" s="82">
        <f t="shared" si="198"/>
        <v>0</v>
      </c>
      <c r="K48" s="29"/>
      <c r="L48" s="82">
        <f t="shared" si="199"/>
        <v>0</v>
      </c>
      <c r="M48" s="29"/>
      <c r="N48" s="82">
        <f t="shared" si="200"/>
        <v>0</v>
      </c>
      <c r="O48" s="29"/>
      <c r="P48" s="82">
        <f t="shared" si="201"/>
        <v>0</v>
      </c>
      <c r="Q48" s="29"/>
      <c r="R48" s="82">
        <f t="shared" si="202"/>
        <v>0</v>
      </c>
      <c r="S48" s="29"/>
      <c r="T48" s="82">
        <f t="shared" si="203"/>
        <v>0</v>
      </c>
      <c r="U48" s="29"/>
      <c r="V48" s="82">
        <f t="shared" si="204"/>
        <v>0</v>
      </c>
      <c r="W48" s="29"/>
      <c r="X48" s="82">
        <f t="shared" si="205"/>
        <v>0</v>
      </c>
      <c r="Y48" s="29"/>
      <c r="Z48" s="82">
        <f t="shared" si="206"/>
        <v>0</v>
      </c>
      <c r="AA48" s="29"/>
      <c r="AB48" s="82">
        <f t="shared" si="207"/>
        <v>0</v>
      </c>
      <c r="AC48" s="78">
        <f t="shared" si="208"/>
        <v>0</v>
      </c>
      <c r="AD48" s="78">
        <f t="shared" si="209"/>
        <v>0</v>
      </c>
    </row>
    <row r="49" spans="2:30" outlineLevel="1" x14ac:dyDescent="0.3">
      <c r="B49" s="80">
        <v>16</v>
      </c>
      <c r="C49" s="24"/>
      <c r="D49" s="28">
        <v>0.68</v>
      </c>
      <c r="E49" s="29"/>
      <c r="F49" s="82">
        <f t="shared" si="196"/>
        <v>0</v>
      </c>
      <c r="G49" s="29"/>
      <c r="H49" s="82">
        <f t="shared" si="197"/>
        <v>0</v>
      </c>
      <c r="I49" s="29"/>
      <c r="J49" s="82">
        <f t="shared" si="198"/>
        <v>0</v>
      </c>
      <c r="K49" s="29"/>
      <c r="L49" s="82">
        <f t="shared" si="199"/>
        <v>0</v>
      </c>
      <c r="M49" s="29"/>
      <c r="N49" s="82">
        <f t="shared" si="200"/>
        <v>0</v>
      </c>
      <c r="O49" s="29"/>
      <c r="P49" s="82">
        <f t="shared" si="201"/>
        <v>0</v>
      </c>
      <c r="Q49" s="29"/>
      <c r="R49" s="82">
        <f t="shared" si="202"/>
        <v>0</v>
      </c>
      <c r="S49" s="29"/>
      <c r="T49" s="82">
        <f t="shared" si="203"/>
        <v>0</v>
      </c>
      <c r="U49" s="29"/>
      <c r="V49" s="82">
        <f t="shared" si="204"/>
        <v>0</v>
      </c>
      <c r="W49" s="29"/>
      <c r="X49" s="82">
        <f t="shared" si="205"/>
        <v>0</v>
      </c>
      <c r="Y49" s="29"/>
      <c r="Z49" s="82">
        <f t="shared" si="206"/>
        <v>0</v>
      </c>
      <c r="AA49" s="29"/>
      <c r="AB49" s="82">
        <f t="shared" si="207"/>
        <v>0</v>
      </c>
      <c r="AC49" s="78">
        <f t="shared" si="208"/>
        <v>0</v>
      </c>
      <c r="AD49" s="78">
        <f t="shared" si="209"/>
        <v>0</v>
      </c>
    </row>
    <row r="50" spans="2:30" outlineLevel="1" x14ac:dyDescent="0.3">
      <c r="B50" s="80">
        <v>17</v>
      </c>
      <c r="C50" s="24"/>
      <c r="D50" s="28">
        <v>0.68</v>
      </c>
      <c r="E50" s="29"/>
      <c r="F50" s="82">
        <f t="shared" si="196"/>
        <v>0</v>
      </c>
      <c r="G50" s="29"/>
      <c r="H50" s="82">
        <f t="shared" si="197"/>
        <v>0</v>
      </c>
      <c r="I50" s="29"/>
      <c r="J50" s="82">
        <f t="shared" si="198"/>
        <v>0</v>
      </c>
      <c r="K50" s="29"/>
      <c r="L50" s="82">
        <f t="shared" si="199"/>
        <v>0</v>
      </c>
      <c r="M50" s="29"/>
      <c r="N50" s="82">
        <f t="shared" si="200"/>
        <v>0</v>
      </c>
      <c r="O50" s="29"/>
      <c r="P50" s="82">
        <f t="shared" si="201"/>
        <v>0</v>
      </c>
      <c r="Q50" s="29"/>
      <c r="R50" s="82">
        <f t="shared" si="202"/>
        <v>0</v>
      </c>
      <c r="S50" s="29"/>
      <c r="T50" s="82">
        <f t="shared" si="203"/>
        <v>0</v>
      </c>
      <c r="U50" s="29"/>
      <c r="V50" s="82">
        <f t="shared" si="204"/>
        <v>0</v>
      </c>
      <c r="W50" s="29"/>
      <c r="X50" s="82">
        <f t="shared" si="205"/>
        <v>0</v>
      </c>
      <c r="Y50" s="29"/>
      <c r="Z50" s="82">
        <f t="shared" si="206"/>
        <v>0</v>
      </c>
      <c r="AA50" s="29"/>
      <c r="AB50" s="82">
        <f t="shared" si="207"/>
        <v>0</v>
      </c>
      <c r="AC50" s="78">
        <f t="shared" si="208"/>
        <v>0</v>
      </c>
      <c r="AD50" s="78">
        <f t="shared" si="209"/>
        <v>0</v>
      </c>
    </row>
    <row r="51" spans="2:30" outlineLevel="1" x14ac:dyDescent="0.3">
      <c r="B51" s="80">
        <v>18</v>
      </c>
      <c r="C51" s="24"/>
      <c r="D51" s="28">
        <v>0.68</v>
      </c>
      <c r="E51" s="29"/>
      <c r="F51" s="82">
        <f t="shared" si="196"/>
        <v>0</v>
      </c>
      <c r="G51" s="29"/>
      <c r="H51" s="82">
        <f t="shared" si="197"/>
        <v>0</v>
      </c>
      <c r="I51" s="29"/>
      <c r="J51" s="82">
        <f t="shared" si="198"/>
        <v>0</v>
      </c>
      <c r="K51" s="29"/>
      <c r="L51" s="82">
        <f t="shared" si="199"/>
        <v>0</v>
      </c>
      <c r="M51" s="29"/>
      <c r="N51" s="82">
        <f t="shared" si="200"/>
        <v>0</v>
      </c>
      <c r="O51" s="29"/>
      <c r="P51" s="82">
        <f t="shared" si="201"/>
        <v>0</v>
      </c>
      <c r="Q51" s="29"/>
      <c r="R51" s="82">
        <f t="shared" si="202"/>
        <v>0</v>
      </c>
      <c r="S51" s="29"/>
      <c r="T51" s="82">
        <f t="shared" si="203"/>
        <v>0</v>
      </c>
      <c r="U51" s="29"/>
      <c r="V51" s="82">
        <f t="shared" si="204"/>
        <v>0</v>
      </c>
      <c r="W51" s="29"/>
      <c r="X51" s="82">
        <f t="shared" si="205"/>
        <v>0</v>
      </c>
      <c r="Y51" s="29"/>
      <c r="Z51" s="82">
        <f t="shared" si="206"/>
        <v>0</v>
      </c>
      <c r="AA51" s="29"/>
      <c r="AB51" s="82">
        <f t="shared" si="207"/>
        <v>0</v>
      </c>
      <c r="AC51" s="78">
        <f t="shared" si="208"/>
        <v>0</v>
      </c>
      <c r="AD51" s="78">
        <f t="shared" si="209"/>
        <v>0</v>
      </c>
    </row>
    <row r="52" spans="2:30" outlineLevel="1" x14ac:dyDescent="0.3">
      <c r="B52" s="80">
        <v>19</v>
      </c>
      <c r="C52" s="24"/>
      <c r="D52" s="28">
        <v>0.68</v>
      </c>
      <c r="E52" s="29"/>
      <c r="F52" s="82">
        <f t="shared" si="196"/>
        <v>0</v>
      </c>
      <c r="G52" s="29"/>
      <c r="H52" s="82">
        <f t="shared" si="197"/>
        <v>0</v>
      </c>
      <c r="I52" s="29"/>
      <c r="J52" s="82">
        <f t="shared" si="198"/>
        <v>0</v>
      </c>
      <c r="K52" s="29"/>
      <c r="L52" s="82">
        <f t="shared" si="199"/>
        <v>0</v>
      </c>
      <c r="M52" s="29"/>
      <c r="N52" s="82">
        <f t="shared" si="200"/>
        <v>0</v>
      </c>
      <c r="O52" s="29"/>
      <c r="P52" s="82">
        <f t="shared" si="201"/>
        <v>0</v>
      </c>
      <c r="Q52" s="29"/>
      <c r="R52" s="82">
        <f t="shared" si="202"/>
        <v>0</v>
      </c>
      <c r="S52" s="29"/>
      <c r="T52" s="82">
        <f t="shared" si="203"/>
        <v>0</v>
      </c>
      <c r="U52" s="29"/>
      <c r="V52" s="82">
        <f t="shared" si="204"/>
        <v>0</v>
      </c>
      <c r="W52" s="29"/>
      <c r="X52" s="82">
        <f t="shared" si="205"/>
        <v>0</v>
      </c>
      <c r="Y52" s="29"/>
      <c r="Z52" s="82">
        <f t="shared" si="206"/>
        <v>0</v>
      </c>
      <c r="AA52" s="29"/>
      <c r="AB52" s="82">
        <f t="shared" si="207"/>
        <v>0</v>
      </c>
      <c r="AC52" s="78">
        <f t="shared" si="208"/>
        <v>0</v>
      </c>
      <c r="AD52" s="78">
        <f t="shared" si="209"/>
        <v>0</v>
      </c>
    </row>
    <row r="53" spans="2:30" outlineLevel="1" x14ac:dyDescent="0.3">
      <c r="B53" s="80">
        <v>20</v>
      </c>
      <c r="C53" s="24"/>
      <c r="D53" s="28">
        <v>0.68</v>
      </c>
      <c r="E53" s="29"/>
      <c r="F53" s="82">
        <f t="shared" si="196"/>
        <v>0</v>
      </c>
      <c r="G53" s="29"/>
      <c r="H53" s="82">
        <f t="shared" si="197"/>
        <v>0</v>
      </c>
      <c r="I53" s="29"/>
      <c r="J53" s="82">
        <f t="shared" si="198"/>
        <v>0</v>
      </c>
      <c r="K53" s="29"/>
      <c r="L53" s="82">
        <f t="shared" si="199"/>
        <v>0</v>
      </c>
      <c r="M53" s="29"/>
      <c r="N53" s="82">
        <f t="shared" si="200"/>
        <v>0</v>
      </c>
      <c r="O53" s="29"/>
      <c r="P53" s="82">
        <f t="shared" si="201"/>
        <v>0</v>
      </c>
      <c r="Q53" s="29"/>
      <c r="R53" s="82">
        <f t="shared" si="202"/>
        <v>0</v>
      </c>
      <c r="S53" s="29"/>
      <c r="T53" s="82">
        <f t="shared" si="203"/>
        <v>0</v>
      </c>
      <c r="U53" s="29"/>
      <c r="V53" s="82">
        <f t="shared" si="204"/>
        <v>0</v>
      </c>
      <c r="W53" s="29"/>
      <c r="X53" s="82">
        <f t="shared" si="205"/>
        <v>0</v>
      </c>
      <c r="Y53" s="29"/>
      <c r="Z53" s="82">
        <f t="shared" si="206"/>
        <v>0</v>
      </c>
      <c r="AA53" s="29"/>
      <c r="AB53" s="82">
        <f t="shared" si="207"/>
        <v>0</v>
      </c>
      <c r="AC53" s="78">
        <f t="shared" si="208"/>
        <v>0</v>
      </c>
      <c r="AD53" s="78">
        <f t="shared" si="209"/>
        <v>0</v>
      </c>
    </row>
    <row r="54" spans="2:30" outlineLevel="1" x14ac:dyDescent="0.3">
      <c r="B54" s="70" t="s">
        <v>17</v>
      </c>
      <c r="C54" s="70"/>
      <c r="D54" s="71">
        <f>AVERAGE(D34:D53)</f>
        <v>0.67999999999999983</v>
      </c>
      <c r="E54" s="56">
        <f>SUM(E34:E53)</f>
        <v>800000</v>
      </c>
      <c r="F54" s="56">
        <f t="shared" ref="F54:AD54" si="210">SUM(F34:F53)</f>
        <v>1344000</v>
      </c>
      <c r="G54" s="56">
        <f t="shared" si="210"/>
        <v>0</v>
      </c>
      <c r="H54" s="56">
        <f t="shared" si="210"/>
        <v>0</v>
      </c>
      <c r="I54" s="56">
        <f t="shared" si="210"/>
        <v>0</v>
      </c>
      <c r="J54" s="56">
        <f t="shared" si="210"/>
        <v>0</v>
      </c>
      <c r="K54" s="56">
        <f t="shared" si="210"/>
        <v>0</v>
      </c>
      <c r="L54" s="56">
        <f t="shared" si="210"/>
        <v>0</v>
      </c>
      <c r="M54" s="56">
        <f t="shared" si="210"/>
        <v>0</v>
      </c>
      <c r="N54" s="56">
        <f t="shared" si="210"/>
        <v>0</v>
      </c>
      <c r="O54" s="56">
        <f t="shared" si="210"/>
        <v>0</v>
      </c>
      <c r="P54" s="56">
        <f t="shared" si="210"/>
        <v>0</v>
      </c>
      <c r="Q54" s="56">
        <f t="shared" si="210"/>
        <v>0</v>
      </c>
      <c r="R54" s="56">
        <f t="shared" si="210"/>
        <v>0</v>
      </c>
      <c r="S54" s="56">
        <f t="shared" si="210"/>
        <v>0</v>
      </c>
      <c r="T54" s="56">
        <f t="shared" si="210"/>
        <v>0</v>
      </c>
      <c r="U54" s="56">
        <f t="shared" si="210"/>
        <v>0</v>
      </c>
      <c r="V54" s="56">
        <f t="shared" si="210"/>
        <v>0</v>
      </c>
      <c r="W54" s="56">
        <f t="shared" si="210"/>
        <v>0</v>
      </c>
      <c r="X54" s="56">
        <f t="shared" si="210"/>
        <v>0</v>
      </c>
      <c r="Y54" s="56">
        <f t="shared" si="210"/>
        <v>0</v>
      </c>
      <c r="Z54" s="56">
        <f t="shared" si="210"/>
        <v>0</v>
      </c>
      <c r="AA54" s="56">
        <f t="shared" si="210"/>
        <v>0</v>
      </c>
      <c r="AB54" s="56">
        <f t="shared" si="210"/>
        <v>0</v>
      </c>
      <c r="AC54" s="56">
        <f t="shared" si="210"/>
        <v>800000</v>
      </c>
      <c r="AD54" s="56">
        <f t="shared" si="210"/>
        <v>1344000</v>
      </c>
    </row>
    <row r="55" spans="2:30" outlineLevel="1" x14ac:dyDescent="0.3"/>
    <row r="57" spans="2:30" ht="21" x14ac:dyDescent="0.3">
      <c r="B57" s="14" t="s">
        <v>341</v>
      </c>
      <c r="D57" s="17"/>
      <c r="E57" s="17" t="s">
        <v>23</v>
      </c>
      <c r="K57" s="17" t="s">
        <v>23</v>
      </c>
      <c r="Q57" s="17" t="s">
        <v>23</v>
      </c>
      <c r="W57" s="17" t="s">
        <v>23</v>
      </c>
      <c r="AD57" s="31" t="s">
        <v>23</v>
      </c>
    </row>
    <row r="58" spans="2:30" s="1" customFormat="1" ht="4.5" customHeight="1" outlineLevel="1" x14ac:dyDescent="0.3">
      <c r="D58" s="37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2:30" outlineLevel="1" x14ac:dyDescent="0.3">
      <c r="E59" s="85" t="s">
        <v>243</v>
      </c>
      <c r="F59" s="86"/>
      <c r="G59" s="85" t="s">
        <v>244</v>
      </c>
      <c r="H59" s="86"/>
      <c r="I59" s="85" t="s">
        <v>245</v>
      </c>
      <c r="J59" s="86"/>
      <c r="K59" s="85" t="s">
        <v>246</v>
      </c>
      <c r="L59" s="86"/>
      <c r="M59" s="85" t="s">
        <v>247</v>
      </c>
      <c r="N59" s="86"/>
      <c r="O59" s="85" t="s">
        <v>248</v>
      </c>
      <c r="P59" s="86"/>
      <c r="Q59" s="85" t="s">
        <v>249</v>
      </c>
      <c r="R59" s="86"/>
      <c r="S59" s="85" t="s">
        <v>250</v>
      </c>
      <c r="T59" s="86"/>
      <c r="U59" s="85" t="s">
        <v>251</v>
      </c>
      <c r="V59" s="86"/>
      <c r="W59" s="85" t="s">
        <v>252</v>
      </c>
      <c r="X59" s="86"/>
      <c r="Y59" s="85" t="s">
        <v>253</v>
      </c>
      <c r="Z59" s="86"/>
      <c r="AA59" s="85" t="s">
        <v>254</v>
      </c>
      <c r="AB59" s="86"/>
      <c r="AC59" s="85" t="s">
        <v>255</v>
      </c>
      <c r="AD59" s="86"/>
    </row>
    <row r="60" spans="2:30" ht="16.5" customHeight="1" outlineLevel="1" x14ac:dyDescent="0.3">
      <c r="B60" s="67" t="s">
        <v>0</v>
      </c>
      <c r="C60" s="60" t="s">
        <v>240</v>
      </c>
      <c r="D60" s="69" t="s">
        <v>239</v>
      </c>
      <c r="E60" s="83" t="s">
        <v>241</v>
      </c>
      <c r="F60" s="83" t="s">
        <v>242</v>
      </c>
      <c r="G60" s="83" t="s">
        <v>241</v>
      </c>
      <c r="H60" s="83" t="s">
        <v>242</v>
      </c>
      <c r="I60" s="83" t="s">
        <v>241</v>
      </c>
      <c r="J60" s="83" t="s">
        <v>242</v>
      </c>
      <c r="K60" s="83" t="s">
        <v>241</v>
      </c>
      <c r="L60" s="83" t="s">
        <v>242</v>
      </c>
      <c r="M60" s="83" t="s">
        <v>241</v>
      </c>
      <c r="N60" s="83" t="s">
        <v>242</v>
      </c>
      <c r="O60" s="83" t="s">
        <v>241</v>
      </c>
      <c r="P60" s="83" t="s">
        <v>242</v>
      </c>
      <c r="Q60" s="83" t="s">
        <v>241</v>
      </c>
      <c r="R60" s="83" t="s">
        <v>242</v>
      </c>
      <c r="S60" s="83" t="s">
        <v>241</v>
      </c>
      <c r="T60" s="83" t="s">
        <v>242</v>
      </c>
      <c r="U60" s="83" t="s">
        <v>241</v>
      </c>
      <c r="V60" s="83" t="s">
        <v>242</v>
      </c>
      <c r="W60" s="83" t="s">
        <v>241</v>
      </c>
      <c r="X60" s="83" t="s">
        <v>242</v>
      </c>
      <c r="Y60" s="83" t="s">
        <v>241</v>
      </c>
      <c r="Z60" s="83" t="s">
        <v>242</v>
      </c>
      <c r="AA60" s="83" t="s">
        <v>241</v>
      </c>
      <c r="AB60" s="83" t="s">
        <v>242</v>
      </c>
      <c r="AC60" s="83" t="s">
        <v>241</v>
      </c>
      <c r="AD60" s="83" t="s">
        <v>242</v>
      </c>
    </row>
    <row r="61" spans="2:30" outlineLevel="1" x14ac:dyDescent="0.3">
      <c r="B61" s="80">
        <v>1</v>
      </c>
      <c r="C61" s="9" t="s">
        <v>256</v>
      </c>
      <c r="D61" s="28">
        <v>0.68</v>
      </c>
      <c r="E61" s="29">
        <v>800000</v>
      </c>
      <c r="F61" s="82">
        <f>E61+(E61*$D61)</f>
        <v>1344000</v>
      </c>
      <c r="G61" s="29"/>
      <c r="H61" s="82">
        <f>G61+(G61*$D61)</f>
        <v>0</v>
      </c>
      <c r="I61" s="29"/>
      <c r="J61" s="82">
        <f>I61+(I61*$D61)</f>
        <v>0</v>
      </c>
      <c r="K61" s="29"/>
      <c r="L61" s="82">
        <f>K61+(K61*$D61)</f>
        <v>0</v>
      </c>
      <c r="M61" s="29"/>
      <c r="N61" s="82">
        <f>M61+(M61*$D61)</f>
        <v>0</v>
      </c>
      <c r="O61" s="29"/>
      <c r="P61" s="82">
        <f>O61+(O61*$D61)</f>
        <v>0</v>
      </c>
      <c r="Q61" s="29"/>
      <c r="R61" s="82">
        <f>Q61+(Q61*$D61)</f>
        <v>0</v>
      </c>
      <c r="S61" s="29"/>
      <c r="T61" s="82">
        <f>S61+(S61*$D61)</f>
        <v>0</v>
      </c>
      <c r="U61" s="29"/>
      <c r="V61" s="82">
        <f>U61+(U61*$D61)</f>
        <v>0</v>
      </c>
      <c r="W61" s="29"/>
      <c r="X61" s="82">
        <f>W61+(W61*$D61)</f>
        <v>0</v>
      </c>
      <c r="Y61" s="29"/>
      <c r="Z61" s="82">
        <f>Y61+(Y61*$D61)</f>
        <v>0</v>
      </c>
      <c r="AA61" s="29"/>
      <c r="AB61" s="82">
        <f>AA61+(AA61*$D61)</f>
        <v>0</v>
      </c>
      <c r="AC61" s="78">
        <f>E61+G61+I61+K61+M61+O61+Q61+S61+U61+W61+Y61+AA61</f>
        <v>800000</v>
      </c>
      <c r="AD61" s="78">
        <f>F61+H61+J61+L61+N61+P61+R61+T61+V61+X61+Z61+AB61</f>
        <v>1344000</v>
      </c>
    </row>
    <row r="62" spans="2:30" outlineLevel="1" x14ac:dyDescent="0.3">
      <c r="B62" s="80">
        <v>2</v>
      </c>
      <c r="C62" s="24"/>
      <c r="D62" s="28">
        <v>0.68</v>
      </c>
      <c r="E62" s="29"/>
      <c r="F62" s="82">
        <f t="shared" ref="F62:F80" si="211">E62+(E62*$D62)</f>
        <v>0</v>
      </c>
      <c r="G62" s="29"/>
      <c r="H62" s="82">
        <f t="shared" ref="H62:H80" si="212">G62+(G62*$D62)</f>
        <v>0</v>
      </c>
      <c r="I62" s="29"/>
      <c r="J62" s="82">
        <f t="shared" ref="J62:J80" si="213">I62+(I62*$D62)</f>
        <v>0</v>
      </c>
      <c r="K62" s="29"/>
      <c r="L62" s="82">
        <f t="shared" ref="L62:L80" si="214">K62+(K62*$D62)</f>
        <v>0</v>
      </c>
      <c r="M62" s="29"/>
      <c r="N62" s="82">
        <f t="shared" ref="N62:N80" si="215">M62+(M62*$D62)</f>
        <v>0</v>
      </c>
      <c r="O62" s="29"/>
      <c r="P62" s="82">
        <f t="shared" ref="P62:P80" si="216">O62+(O62*$D62)</f>
        <v>0</v>
      </c>
      <c r="Q62" s="29"/>
      <c r="R62" s="82">
        <f t="shared" ref="R62:R80" si="217">Q62+(Q62*$D62)</f>
        <v>0</v>
      </c>
      <c r="S62" s="29"/>
      <c r="T62" s="82">
        <f t="shared" ref="T62:T80" si="218">S62+(S62*$D62)</f>
        <v>0</v>
      </c>
      <c r="U62" s="29"/>
      <c r="V62" s="82">
        <f t="shared" ref="V62:V80" si="219">U62+(U62*$D62)</f>
        <v>0</v>
      </c>
      <c r="W62" s="29"/>
      <c r="X62" s="82">
        <f t="shared" ref="X62:X80" si="220">W62+(W62*$D62)</f>
        <v>0</v>
      </c>
      <c r="Y62" s="29"/>
      <c r="Z62" s="82">
        <f t="shared" ref="Z62:Z80" si="221">Y62+(Y62*$D62)</f>
        <v>0</v>
      </c>
      <c r="AA62" s="29"/>
      <c r="AB62" s="82">
        <f t="shared" ref="AB62:AB80" si="222">AA62+(AA62*$D62)</f>
        <v>0</v>
      </c>
      <c r="AC62" s="78">
        <f t="shared" ref="AC62:AC80" si="223">E62+G62+I62+K62+M62+O62+Q62+S62+U62+W62+Y62+AA62</f>
        <v>0</v>
      </c>
      <c r="AD62" s="78">
        <f t="shared" ref="AD62:AD80" si="224">F62+H62+J62+L62+N62+P62+R62+T62+V62+X62+Z62+AB62</f>
        <v>0</v>
      </c>
    </row>
    <row r="63" spans="2:30" outlineLevel="1" x14ac:dyDescent="0.3">
      <c r="B63" s="80">
        <v>3</v>
      </c>
      <c r="C63" s="24"/>
      <c r="D63" s="28">
        <v>0.68</v>
      </c>
      <c r="E63" s="29"/>
      <c r="F63" s="82">
        <f t="shared" si="211"/>
        <v>0</v>
      </c>
      <c r="G63" s="29"/>
      <c r="H63" s="82">
        <f t="shared" si="212"/>
        <v>0</v>
      </c>
      <c r="I63" s="29"/>
      <c r="J63" s="82">
        <f t="shared" si="213"/>
        <v>0</v>
      </c>
      <c r="K63" s="29"/>
      <c r="L63" s="82">
        <f t="shared" si="214"/>
        <v>0</v>
      </c>
      <c r="M63" s="29"/>
      <c r="N63" s="82">
        <f t="shared" si="215"/>
        <v>0</v>
      </c>
      <c r="O63" s="29"/>
      <c r="P63" s="82">
        <f t="shared" si="216"/>
        <v>0</v>
      </c>
      <c r="Q63" s="29"/>
      <c r="R63" s="82">
        <f t="shared" si="217"/>
        <v>0</v>
      </c>
      <c r="S63" s="29"/>
      <c r="T63" s="82">
        <f t="shared" si="218"/>
        <v>0</v>
      </c>
      <c r="U63" s="29"/>
      <c r="V63" s="82">
        <f t="shared" si="219"/>
        <v>0</v>
      </c>
      <c r="W63" s="29"/>
      <c r="X63" s="82">
        <f t="shared" si="220"/>
        <v>0</v>
      </c>
      <c r="Y63" s="29"/>
      <c r="Z63" s="82">
        <f t="shared" si="221"/>
        <v>0</v>
      </c>
      <c r="AA63" s="29"/>
      <c r="AB63" s="82">
        <f t="shared" si="222"/>
        <v>0</v>
      </c>
      <c r="AC63" s="78">
        <f t="shared" si="223"/>
        <v>0</v>
      </c>
      <c r="AD63" s="78">
        <f t="shared" si="224"/>
        <v>0</v>
      </c>
    </row>
    <row r="64" spans="2:30" outlineLevel="1" x14ac:dyDescent="0.3">
      <c r="B64" s="80">
        <v>4</v>
      </c>
      <c r="C64" s="24"/>
      <c r="D64" s="28">
        <v>0.68</v>
      </c>
      <c r="E64" s="29"/>
      <c r="F64" s="82">
        <f t="shared" si="211"/>
        <v>0</v>
      </c>
      <c r="G64" s="29"/>
      <c r="H64" s="82">
        <f t="shared" si="212"/>
        <v>0</v>
      </c>
      <c r="I64" s="29"/>
      <c r="J64" s="82">
        <f t="shared" si="213"/>
        <v>0</v>
      </c>
      <c r="K64" s="29"/>
      <c r="L64" s="82">
        <f t="shared" si="214"/>
        <v>0</v>
      </c>
      <c r="M64" s="29"/>
      <c r="N64" s="82">
        <f t="shared" si="215"/>
        <v>0</v>
      </c>
      <c r="O64" s="29"/>
      <c r="P64" s="82">
        <f t="shared" si="216"/>
        <v>0</v>
      </c>
      <c r="Q64" s="29"/>
      <c r="R64" s="82">
        <f t="shared" si="217"/>
        <v>0</v>
      </c>
      <c r="S64" s="29"/>
      <c r="T64" s="82">
        <f t="shared" si="218"/>
        <v>0</v>
      </c>
      <c r="U64" s="29"/>
      <c r="V64" s="82">
        <f t="shared" si="219"/>
        <v>0</v>
      </c>
      <c r="W64" s="29"/>
      <c r="X64" s="82">
        <f t="shared" si="220"/>
        <v>0</v>
      </c>
      <c r="Y64" s="29"/>
      <c r="Z64" s="82">
        <f t="shared" si="221"/>
        <v>0</v>
      </c>
      <c r="AA64" s="29"/>
      <c r="AB64" s="82">
        <f t="shared" si="222"/>
        <v>0</v>
      </c>
      <c r="AC64" s="78">
        <f t="shared" si="223"/>
        <v>0</v>
      </c>
      <c r="AD64" s="78">
        <f t="shared" si="224"/>
        <v>0</v>
      </c>
    </row>
    <row r="65" spans="2:30" outlineLevel="1" x14ac:dyDescent="0.3">
      <c r="B65" s="80">
        <v>5</v>
      </c>
      <c r="C65" s="24"/>
      <c r="D65" s="28">
        <v>0.68</v>
      </c>
      <c r="E65" s="29"/>
      <c r="F65" s="82">
        <f t="shared" si="211"/>
        <v>0</v>
      </c>
      <c r="G65" s="29"/>
      <c r="H65" s="82">
        <f t="shared" si="212"/>
        <v>0</v>
      </c>
      <c r="I65" s="29"/>
      <c r="J65" s="82">
        <f t="shared" si="213"/>
        <v>0</v>
      </c>
      <c r="K65" s="29"/>
      <c r="L65" s="82">
        <f t="shared" si="214"/>
        <v>0</v>
      </c>
      <c r="M65" s="29"/>
      <c r="N65" s="82">
        <f t="shared" si="215"/>
        <v>0</v>
      </c>
      <c r="O65" s="29"/>
      <c r="P65" s="82">
        <f t="shared" si="216"/>
        <v>0</v>
      </c>
      <c r="Q65" s="29"/>
      <c r="R65" s="82">
        <f t="shared" si="217"/>
        <v>0</v>
      </c>
      <c r="S65" s="29"/>
      <c r="T65" s="82">
        <f t="shared" si="218"/>
        <v>0</v>
      </c>
      <c r="U65" s="29"/>
      <c r="V65" s="82">
        <f t="shared" si="219"/>
        <v>0</v>
      </c>
      <c r="W65" s="29"/>
      <c r="X65" s="82">
        <f t="shared" si="220"/>
        <v>0</v>
      </c>
      <c r="Y65" s="29"/>
      <c r="Z65" s="82">
        <f t="shared" si="221"/>
        <v>0</v>
      </c>
      <c r="AA65" s="29"/>
      <c r="AB65" s="82">
        <f t="shared" si="222"/>
        <v>0</v>
      </c>
      <c r="AC65" s="78">
        <f t="shared" si="223"/>
        <v>0</v>
      </c>
      <c r="AD65" s="78">
        <f t="shared" si="224"/>
        <v>0</v>
      </c>
    </row>
    <row r="66" spans="2:30" outlineLevel="1" x14ac:dyDescent="0.3">
      <c r="B66" s="80">
        <v>6</v>
      </c>
      <c r="C66" s="24"/>
      <c r="D66" s="28">
        <v>0.68</v>
      </c>
      <c r="E66" s="29"/>
      <c r="F66" s="82">
        <f t="shared" si="211"/>
        <v>0</v>
      </c>
      <c r="G66" s="29"/>
      <c r="H66" s="82">
        <f t="shared" si="212"/>
        <v>0</v>
      </c>
      <c r="I66" s="29"/>
      <c r="J66" s="82">
        <f t="shared" si="213"/>
        <v>0</v>
      </c>
      <c r="K66" s="29"/>
      <c r="L66" s="82">
        <f t="shared" si="214"/>
        <v>0</v>
      </c>
      <c r="M66" s="29"/>
      <c r="N66" s="82">
        <f t="shared" si="215"/>
        <v>0</v>
      </c>
      <c r="O66" s="29"/>
      <c r="P66" s="82">
        <f t="shared" si="216"/>
        <v>0</v>
      </c>
      <c r="Q66" s="29"/>
      <c r="R66" s="82">
        <f t="shared" si="217"/>
        <v>0</v>
      </c>
      <c r="S66" s="29"/>
      <c r="T66" s="82">
        <f t="shared" si="218"/>
        <v>0</v>
      </c>
      <c r="U66" s="29"/>
      <c r="V66" s="82">
        <f t="shared" si="219"/>
        <v>0</v>
      </c>
      <c r="W66" s="29"/>
      <c r="X66" s="82">
        <f t="shared" si="220"/>
        <v>0</v>
      </c>
      <c r="Y66" s="29"/>
      <c r="Z66" s="82">
        <f t="shared" si="221"/>
        <v>0</v>
      </c>
      <c r="AA66" s="29"/>
      <c r="AB66" s="82">
        <f t="shared" si="222"/>
        <v>0</v>
      </c>
      <c r="AC66" s="78">
        <f t="shared" si="223"/>
        <v>0</v>
      </c>
      <c r="AD66" s="78">
        <f t="shared" si="224"/>
        <v>0</v>
      </c>
    </row>
    <row r="67" spans="2:30" outlineLevel="1" x14ac:dyDescent="0.3">
      <c r="B67" s="80">
        <v>7</v>
      </c>
      <c r="C67" s="24"/>
      <c r="D67" s="28">
        <v>0.68</v>
      </c>
      <c r="E67" s="29"/>
      <c r="F67" s="82">
        <f t="shared" si="211"/>
        <v>0</v>
      </c>
      <c r="G67" s="29"/>
      <c r="H67" s="82">
        <f t="shared" si="212"/>
        <v>0</v>
      </c>
      <c r="I67" s="29"/>
      <c r="J67" s="82">
        <f t="shared" si="213"/>
        <v>0</v>
      </c>
      <c r="K67" s="29"/>
      <c r="L67" s="82">
        <f t="shared" si="214"/>
        <v>0</v>
      </c>
      <c r="M67" s="29"/>
      <c r="N67" s="82">
        <f t="shared" si="215"/>
        <v>0</v>
      </c>
      <c r="O67" s="29"/>
      <c r="P67" s="82">
        <f t="shared" si="216"/>
        <v>0</v>
      </c>
      <c r="Q67" s="29"/>
      <c r="R67" s="82">
        <f t="shared" si="217"/>
        <v>0</v>
      </c>
      <c r="S67" s="29"/>
      <c r="T67" s="82">
        <f t="shared" si="218"/>
        <v>0</v>
      </c>
      <c r="U67" s="29"/>
      <c r="V67" s="82">
        <f t="shared" si="219"/>
        <v>0</v>
      </c>
      <c r="W67" s="29"/>
      <c r="X67" s="82">
        <f t="shared" si="220"/>
        <v>0</v>
      </c>
      <c r="Y67" s="29"/>
      <c r="Z67" s="82">
        <f t="shared" si="221"/>
        <v>0</v>
      </c>
      <c r="AA67" s="29"/>
      <c r="AB67" s="82">
        <f t="shared" si="222"/>
        <v>0</v>
      </c>
      <c r="AC67" s="78">
        <f t="shared" si="223"/>
        <v>0</v>
      </c>
      <c r="AD67" s="78">
        <f t="shared" si="224"/>
        <v>0</v>
      </c>
    </row>
    <row r="68" spans="2:30" outlineLevel="1" x14ac:dyDescent="0.3">
      <c r="B68" s="80">
        <v>8</v>
      </c>
      <c r="C68" s="24"/>
      <c r="D68" s="28">
        <v>0.68</v>
      </c>
      <c r="E68" s="29"/>
      <c r="F68" s="82">
        <f t="shared" si="211"/>
        <v>0</v>
      </c>
      <c r="G68" s="29"/>
      <c r="H68" s="82">
        <f t="shared" si="212"/>
        <v>0</v>
      </c>
      <c r="I68" s="29"/>
      <c r="J68" s="82">
        <f t="shared" si="213"/>
        <v>0</v>
      </c>
      <c r="K68" s="29"/>
      <c r="L68" s="82">
        <f t="shared" si="214"/>
        <v>0</v>
      </c>
      <c r="M68" s="29"/>
      <c r="N68" s="82">
        <f t="shared" si="215"/>
        <v>0</v>
      </c>
      <c r="O68" s="29"/>
      <c r="P68" s="82">
        <f t="shared" si="216"/>
        <v>0</v>
      </c>
      <c r="Q68" s="29"/>
      <c r="R68" s="82">
        <f t="shared" si="217"/>
        <v>0</v>
      </c>
      <c r="S68" s="29"/>
      <c r="T68" s="82">
        <f t="shared" si="218"/>
        <v>0</v>
      </c>
      <c r="U68" s="29"/>
      <c r="V68" s="82">
        <f t="shared" si="219"/>
        <v>0</v>
      </c>
      <c r="W68" s="29"/>
      <c r="X68" s="82">
        <f t="shared" si="220"/>
        <v>0</v>
      </c>
      <c r="Y68" s="29"/>
      <c r="Z68" s="82">
        <f t="shared" si="221"/>
        <v>0</v>
      </c>
      <c r="AA68" s="29"/>
      <c r="AB68" s="82">
        <f t="shared" si="222"/>
        <v>0</v>
      </c>
      <c r="AC68" s="78">
        <f t="shared" si="223"/>
        <v>0</v>
      </c>
      <c r="AD68" s="78">
        <f t="shared" si="224"/>
        <v>0</v>
      </c>
    </row>
    <row r="69" spans="2:30" outlineLevel="1" x14ac:dyDescent="0.3">
      <c r="B69" s="80">
        <v>9</v>
      </c>
      <c r="C69" s="24"/>
      <c r="D69" s="28">
        <v>0.68</v>
      </c>
      <c r="E69" s="29"/>
      <c r="F69" s="82">
        <f t="shared" si="211"/>
        <v>0</v>
      </c>
      <c r="G69" s="29"/>
      <c r="H69" s="82">
        <f t="shared" si="212"/>
        <v>0</v>
      </c>
      <c r="I69" s="29"/>
      <c r="J69" s="82">
        <f t="shared" si="213"/>
        <v>0</v>
      </c>
      <c r="K69" s="29"/>
      <c r="L69" s="82">
        <f t="shared" si="214"/>
        <v>0</v>
      </c>
      <c r="M69" s="29"/>
      <c r="N69" s="82">
        <f t="shared" si="215"/>
        <v>0</v>
      </c>
      <c r="O69" s="29"/>
      <c r="P69" s="82">
        <f t="shared" si="216"/>
        <v>0</v>
      </c>
      <c r="Q69" s="29"/>
      <c r="R69" s="82">
        <f t="shared" si="217"/>
        <v>0</v>
      </c>
      <c r="S69" s="29"/>
      <c r="T69" s="82">
        <f t="shared" si="218"/>
        <v>0</v>
      </c>
      <c r="U69" s="29"/>
      <c r="V69" s="82">
        <f t="shared" si="219"/>
        <v>0</v>
      </c>
      <c r="W69" s="29"/>
      <c r="X69" s="82">
        <f t="shared" si="220"/>
        <v>0</v>
      </c>
      <c r="Y69" s="29"/>
      <c r="Z69" s="82">
        <f t="shared" si="221"/>
        <v>0</v>
      </c>
      <c r="AA69" s="29"/>
      <c r="AB69" s="82">
        <f t="shared" si="222"/>
        <v>0</v>
      </c>
      <c r="AC69" s="78">
        <f t="shared" si="223"/>
        <v>0</v>
      </c>
      <c r="AD69" s="78">
        <f t="shared" si="224"/>
        <v>0</v>
      </c>
    </row>
    <row r="70" spans="2:30" outlineLevel="1" x14ac:dyDescent="0.3">
      <c r="B70" s="80">
        <v>10</v>
      </c>
      <c r="C70" s="24"/>
      <c r="D70" s="28">
        <v>0.68</v>
      </c>
      <c r="E70" s="29"/>
      <c r="F70" s="82">
        <f t="shared" si="211"/>
        <v>0</v>
      </c>
      <c r="G70" s="29"/>
      <c r="H70" s="82">
        <f t="shared" si="212"/>
        <v>0</v>
      </c>
      <c r="I70" s="29"/>
      <c r="J70" s="82">
        <f t="shared" si="213"/>
        <v>0</v>
      </c>
      <c r="K70" s="29"/>
      <c r="L70" s="82">
        <f t="shared" si="214"/>
        <v>0</v>
      </c>
      <c r="M70" s="29"/>
      <c r="N70" s="82">
        <f t="shared" si="215"/>
        <v>0</v>
      </c>
      <c r="O70" s="29"/>
      <c r="P70" s="82">
        <f t="shared" si="216"/>
        <v>0</v>
      </c>
      <c r="Q70" s="29"/>
      <c r="R70" s="82">
        <f t="shared" si="217"/>
        <v>0</v>
      </c>
      <c r="S70" s="29"/>
      <c r="T70" s="82">
        <f t="shared" si="218"/>
        <v>0</v>
      </c>
      <c r="U70" s="29"/>
      <c r="V70" s="82">
        <f t="shared" si="219"/>
        <v>0</v>
      </c>
      <c r="W70" s="29"/>
      <c r="X70" s="82">
        <f t="shared" si="220"/>
        <v>0</v>
      </c>
      <c r="Y70" s="29"/>
      <c r="Z70" s="82">
        <f t="shared" si="221"/>
        <v>0</v>
      </c>
      <c r="AA70" s="29"/>
      <c r="AB70" s="82">
        <f t="shared" si="222"/>
        <v>0</v>
      </c>
      <c r="AC70" s="78">
        <f t="shared" si="223"/>
        <v>0</v>
      </c>
      <c r="AD70" s="78">
        <f t="shared" si="224"/>
        <v>0</v>
      </c>
    </row>
    <row r="71" spans="2:30" outlineLevel="1" x14ac:dyDescent="0.3">
      <c r="B71" s="80">
        <v>11</v>
      </c>
      <c r="C71" s="24"/>
      <c r="D71" s="28">
        <v>0.68</v>
      </c>
      <c r="E71" s="29"/>
      <c r="F71" s="82">
        <f t="shared" si="211"/>
        <v>0</v>
      </c>
      <c r="G71" s="29"/>
      <c r="H71" s="82">
        <f t="shared" si="212"/>
        <v>0</v>
      </c>
      <c r="I71" s="29"/>
      <c r="J71" s="82">
        <f t="shared" si="213"/>
        <v>0</v>
      </c>
      <c r="K71" s="29"/>
      <c r="L71" s="82">
        <f t="shared" si="214"/>
        <v>0</v>
      </c>
      <c r="M71" s="29"/>
      <c r="N71" s="82">
        <f t="shared" si="215"/>
        <v>0</v>
      </c>
      <c r="O71" s="29"/>
      <c r="P71" s="82">
        <f t="shared" si="216"/>
        <v>0</v>
      </c>
      <c r="Q71" s="29"/>
      <c r="R71" s="82">
        <f t="shared" si="217"/>
        <v>0</v>
      </c>
      <c r="S71" s="29"/>
      <c r="T71" s="82">
        <f t="shared" si="218"/>
        <v>0</v>
      </c>
      <c r="U71" s="29"/>
      <c r="V71" s="82">
        <f t="shared" si="219"/>
        <v>0</v>
      </c>
      <c r="W71" s="29"/>
      <c r="X71" s="82">
        <f t="shared" si="220"/>
        <v>0</v>
      </c>
      <c r="Y71" s="29"/>
      <c r="Z71" s="82">
        <f t="shared" si="221"/>
        <v>0</v>
      </c>
      <c r="AA71" s="29"/>
      <c r="AB71" s="82">
        <f t="shared" si="222"/>
        <v>0</v>
      </c>
      <c r="AC71" s="78">
        <f t="shared" si="223"/>
        <v>0</v>
      </c>
      <c r="AD71" s="78">
        <f t="shared" si="224"/>
        <v>0</v>
      </c>
    </row>
    <row r="72" spans="2:30" outlineLevel="1" x14ac:dyDescent="0.3">
      <c r="B72" s="80">
        <v>12</v>
      </c>
      <c r="C72" s="24"/>
      <c r="D72" s="28">
        <v>0.68</v>
      </c>
      <c r="E72" s="29"/>
      <c r="F72" s="82">
        <f t="shared" si="211"/>
        <v>0</v>
      </c>
      <c r="G72" s="29"/>
      <c r="H72" s="82">
        <f t="shared" si="212"/>
        <v>0</v>
      </c>
      <c r="I72" s="29"/>
      <c r="J72" s="82">
        <f t="shared" si="213"/>
        <v>0</v>
      </c>
      <c r="K72" s="29"/>
      <c r="L72" s="82">
        <f t="shared" si="214"/>
        <v>0</v>
      </c>
      <c r="M72" s="29"/>
      <c r="N72" s="82">
        <f t="shared" si="215"/>
        <v>0</v>
      </c>
      <c r="O72" s="29"/>
      <c r="P72" s="82">
        <f t="shared" si="216"/>
        <v>0</v>
      </c>
      <c r="Q72" s="29"/>
      <c r="R72" s="82">
        <f t="shared" si="217"/>
        <v>0</v>
      </c>
      <c r="S72" s="29"/>
      <c r="T72" s="82">
        <f t="shared" si="218"/>
        <v>0</v>
      </c>
      <c r="U72" s="29"/>
      <c r="V72" s="82">
        <f t="shared" si="219"/>
        <v>0</v>
      </c>
      <c r="W72" s="29"/>
      <c r="X72" s="82">
        <f t="shared" si="220"/>
        <v>0</v>
      </c>
      <c r="Y72" s="29"/>
      <c r="Z72" s="82">
        <f t="shared" si="221"/>
        <v>0</v>
      </c>
      <c r="AA72" s="29"/>
      <c r="AB72" s="82">
        <f t="shared" si="222"/>
        <v>0</v>
      </c>
      <c r="AC72" s="78">
        <f t="shared" si="223"/>
        <v>0</v>
      </c>
      <c r="AD72" s="78">
        <f t="shared" si="224"/>
        <v>0</v>
      </c>
    </row>
    <row r="73" spans="2:30" outlineLevel="1" x14ac:dyDescent="0.3">
      <c r="B73" s="80">
        <v>13</v>
      </c>
      <c r="C73" s="24"/>
      <c r="D73" s="28">
        <v>0.68</v>
      </c>
      <c r="E73" s="29"/>
      <c r="F73" s="82">
        <f t="shared" si="211"/>
        <v>0</v>
      </c>
      <c r="G73" s="29"/>
      <c r="H73" s="82">
        <f t="shared" si="212"/>
        <v>0</v>
      </c>
      <c r="I73" s="29"/>
      <c r="J73" s="82">
        <f t="shared" si="213"/>
        <v>0</v>
      </c>
      <c r="K73" s="29"/>
      <c r="L73" s="82">
        <f t="shared" si="214"/>
        <v>0</v>
      </c>
      <c r="M73" s="29"/>
      <c r="N73" s="82">
        <f t="shared" si="215"/>
        <v>0</v>
      </c>
      <c r="O73" s="29"/>
      <c r="P73" s="82">
        <f t="shared" si="216"/>
        <v>0</v>
      </c>
      <c r="Q73" s="29"/>
      <c r="R73" s="82">
        <f t="shared" si="217"/>
        <v>0</v>
      </c>
      <c r="S73" s="29"/>
      <c r="T73" s="82">
        <f t="shared" si="218"/>
        <v>0</v>
      </c>
      <c r="U73" s="29"/>
      <c r="V73" s="82">
        <f t="shared" si="219"/>
        <v>0</v>
      </c>
      <c r="W73" s="29"/>
      <c r="X73" s="82">
        <f t="shared" si="220"/>
        <v>0</v>
      </c>
      <c r="Y73" s="29"/>
      <c r="Z73" s="82">
        <f t="shared" si="221"/>
        <v>0</v>
      </c>
      <c r="AA73" s="29"/>
      <c r="AB73" s="82">
        <f t="shared" si="222"/>
        <v>0</v>
      </c>
      <c r="AC73" s="78">
        <f t="shared" si="223"/>
        <v>0</v>
      </c>
      <c r="AD73" s="78">
        <f t="shared" si="224"/>
        <v>0</v>
      </c>
    </row>
    <row r="74" spans="2:30" outlineLevel="1" x14ac:dyDescent="0.3">
      <c r="B74" s="80">
        <v>14</v>
      </c>
      <c r="C74" s="24"/>
      <c r="D74" s="28">
        <v>0.68</v>
      </c>
      <c r="E74" s="29"/>
      <c r="F74" s="82">
        <f t="shared" si="211"/>
        <v>0</v>
      </c>
      <c r="G74" s="29"/>
      <c r="H74" s="82">
        <f t="shared" si="212"/>
        <v>0</v>
      </c>
      <c r="I74" s="29"/>
      <c r="J74" s="82">
        <f t="shared" si="213"/>
        <v>0</v>
      </c>
      <c r="K74" s="29"/>
      <c r="L74" s="82">
        <f t="shared" si="214"/>
        <v>0</v>
      </c>
      <c r="M74" s="29"/>
      <c r="N74" s="82">
        <f t="shared" si="215"/>
        <v>0</v>
      </c>
      <c r="O74" s="29"/>
      <c r="P74" s="82">
        <f t="shared" si="216"/>
        <v>0</v>
      </c>
      <c r="Q74" s="29"/>
      <c r="R74" s="82">
        <f t="shared" si="217"/>
        <v>0</v>
      </c>
      <c r="S74" s="29"/>
      <c r="T74" s="82">
        <f t="shared" si="218"/>
        <v>0</v>
      </c>
      <c r="U74" s="29"/>
      <c r="V74" s="82">
        <f t="shared" si="219"/>
        <v>0</v>
      </c>
      <c r="W74" s="29"/>
      <c r="X74" s="82">
        <f t="shared" si="220"/>
        <v>0</v>
      </c>
      <c r="Y74" s="29"/>
      <c r="Z74" s="82">
        <f t="shared" si="221"/>
        <v>0</v>
      </c>
      <c r="AA74" s="29"/>
      <c r="AB74" s="82">
        <f t="shared" si="222"/>
        <v>0</v>
      </c>
      <c r="AC74" s="78">
        <f t="shared" si="223"/>
        <v>0</v>
      </c>
      <c r="AD74" s="78">
        <f t="shared" si="224"/>
        <v>0</v>
      </c>
    </row>
    <row r="75" spans="2:30" outlineLevel="1" x14ac:dyDescent="0.3">
      <c r="B75" s="80">
        <v>15</v>
      </c>
      <c r="C75" s="24"/>
      <c r="D75" s="28">
        <v>0.68</v>
      </c>
      <c r="E75" s="29"/>
      <c r="F75" s="82">
        <f t="shared" si="211"/>
        <v>0</v>
      </c>
      <c r="G75" s="29"/>
      <c r="H75" s="82">
        <f t="shared" si="212"/>
        <v>0</v>
      </c>
      <c r="I75" s="29"/>
      <c r="J75" s="82">
        <f t="shared" si="213"/>
        <v>0</v>
      </c>
      <c r="K75" s="29"/>
      <c r="L75" s="82">
        <f t="shared" si="214"/>
        <v>0</v>
      </c>
      <c r="M75" s="29"/>
      <c r="N75" s="82">
        <f t="shared" si="215"/>
        <v>0</v>
      </c>
      <c r="O75" s="29"/>
      <c r="P75" s="82">
        <f t="shared" si="216"/>
        <v>0</v>
      </c>
      <c r="Q75" s="29"/>
      <c r="R75" s="82">
        <f t="shared" si="217"/>
        <v>0</v>
      </c>
      <c r="S75" s="29"/>
      <c r="T75" s="82">
        <f t="shared" si="218"/>
        <v>0</v>
      </c>
      <c r="U75" s="29"/>
      <c r="V75" s="82">
        <f t="shared" si="219"/>
        <v>0</v>
      </c>
      <c r="W75" s="29"/>
      <c r="X75" s="82">
        <f t="shared" si="220"/>
        <v>0</v>
      </c>
      <c r="Y75" s="29"/>
      <c r="Z75" s="82">
        <f t="shared" si="221"/>
        <v>0</v>
      </c>
      <c r="AA75" s="29"/>
      <c r="AB75" s="82">
        <f t="shared" si="222"/>
        <v>0</v>
      </c>
      <c r="AC75" s="78">
        <f t="shared" si="223"/>
        <v>0</v>
      </c>
      <c r="AD75" s="78">
        <f t="shared" si="224"/>
        <v>0</v>
      </c>
    </row>
    <row r="76" spans="2:30" outlineLevel="1" x14ac:dyDescent="0.3">
      <c r="B76" s="80">
        <v>16</v>
      </c>
      <c r="C76" s="24"/>
      <c r="D76" s="28">
        <v>0.68</v>
      </c>
      <c r="E76" s="29"/>
      <c r="F76" s="82">
        <f t="shared" si="211"/>
        <v>0</v>
      </c>
      <c r="G76" s="29"/>
      <c r="H76" s="82">
        <f t="shared" si="212"/>
        <v>0</v>
      </c>
      <c r="I76" s="29"/>
      <c r="J76" s="82">
        <f t="shared" si="213"/>
        <v>0</v>
      </c>
      <c r="K76" s="29"/>
      <c r="L76" s="82">
        <f t="shared" si="214"/>
        <v>0</v>
      </c>
      <c r="M76" s="29"/>
      <c r="N76" s="82">
        <f t="shared" si="215"/>
        <v>0</v>
      </c>
      <c r="O76" s="29"/>
      <c r="P76" s="82">
        <f t="shared" si="216"/>
        <v>0</v>
      </c>
      <c r="Q76" s="29"/>
      <c r="R76" s="82">
        <f t="shared" si="217"/>
        <v>0</v>
      </c>
      <c r="S76" s="29"/>
      <c r="T76" s="82">
        <f t="shared" si="218"/>
        <v>0</v>
      </c>
      <c r="U76" s="29"/>
      <c r="V76" s="82">
        <f t="shared" si="219"/>
        <v>0</v>
      </c>
      <c r="W76" s="29"/>
      <c r="X76" s="82">
        <f t="shared" si="220"/>
        <v>0</v>
      </c>
      <c r="Y76" s="29"/>
      <c r="Z76" s="82">
        <f t="shared" si="221"/>
        <v>0</v>
      </c>
      <c r="AA76" s="29"/>
      <c r="AB76" s="82">
        <f t="shared" si="222"/>
        <v>0</v>
      </c>
      <c r="AC76" s="78">
        <f t="shared" si="223"/>
        <v>0</v>
      </c>
      <c r="AD76" s="78">
        <f t="shared" si="224"/>
        <v>0</v>
      </c>
    </row>
    <row r="77" spans="2:30" outlineLevel="1" x14ac:dyDescent="0.3">
      <c r="B77" s="80">
        <v>17</v>
      </c>
      <c r="C77" s="24"/>
      <c r="D77" s="28">
        <v>0.68</v>
      </c>
      <c r="E77" s="29"/>
      <c r="F77" s="82">
        <f t="shared" si="211"/>
        <v>0</v>
      </c>
      <c r="G77" s="29"/>
      <c r="H77" s="82">
        <f t="shared" si="212"/>
        <v>0</v>
      </c>
      <c r="I77" s="29"/>
      <c r="J77" s="82">
        <f t="shared" si="213"/>
        <v>0</v>
      </c>
      <c r="K77" s="29"/>
      <c r="L77" s="82">
        <f t="shared" si="214"/>
        <v>0</v>
      </c>
      <c r="M77" s="29"/>
      <c r="N77" s="82">
        <f t="shared" si="215"/>
        <v>0</v>
      </c>
      <c r="O77" s="29"/>
      <c r="P77" s="82">
        <f t="shared" si="216"/>
        <v>0</v>
      </c>
      <c r="Q77" s="29"/>
      <c r="R77" s="82">
        <f t="shared" si="217"/>
        <v>0</v>
      </c>
      <c r="S77" s="29"/>
      <c r="T77" s="82">
        <f t="shared" si="218"/>
        <v>0</v>
      </c>
      <c r="U77" s="29"/>
      <c r="V77" s="82">
        <f t="shared" si="219"/>
        <v>0</v>
      </c>
      <c r="W77" s="29"/>
      <c r="X77" s="82">
        <f t="shared" si="220"/>
        <v>0</v>
      </c>
      <c r="Y77" s="29"/>
      <c r="Z77" s="82">
        <f t="shared" si="221"/>
        <v>0</v>
      </c>
      <c r="AA77" s="29"/>
      <c r="AB77" s="82">
        <f t="shared" si="222"/>
        <v>0</v>
      </c>
      <c r="AC77" s="78">
        <f t="shared" si="223"/>
        <v>0</v>
      </c>
      <c r="AD77" s="78">
        <f t="shared" si="224"/>
        <v>0</v>
      </c>
    </row>
    <row r="78" spans="2:30" outlineLevel="1" x14ac:dyDescent="0.3">
      <c r="B78" s="80">
        <v>18</v>
      </c>
      <c r="C78" s="24"/>
      <c r="D78" s="28">
        <v>0.68</v>
      </c>
      <c r="E78" s="29"/>
      <c r="F78" s="82">
        <f t="shared" si="211"/>
        <v>0</v>
      </c>
      <c r="G78" s="29"/>
      <c r="H78" s="82">
        <f t="shared" si="212"/>
        <v>0</v>
      </c>
      <c r="I78" s="29"/>
      <c r="J78" s="82">
        <f t="shared" si="213"/>
        <v>0</v>
      </c>
      <c r="K78" s="29"/>
      <c r="L78" s="82">
        <f t="shared" si="214"/>
        <v>0</v>
      </c>
      <c r="M78" s="29"/>
      <c r="N78" s="82">
        <f t="shared" si="215"/>
        <v>0</v>
      </c>
      <c r="O78" s="29"/>
      <c r="P78" s="82">
        <f t="shared" si="216"/>
        <v>0</v>
      </c>
      <c r="Q78" s="29"/>
      <c r="R78" s="82">
        <f t="shared" si="217"/>
        <v>0</v>
      </c>
      <c r="S78" s="29"/>
      <c r="T78" s="82">
        <f t="shared" si="218"/>
        <v>0</v>
      </c>
      <c r="U78" s="29"/>
      <c r="V78" s="82">
        <f t="shared" si="219"/>
        <v>0</v>
      </c>
      <c r="W78" s="29"/>
      <c r="X78" s="82">
        <f t="shared" si="220"/>
        <v>0</v>
      </c>
      <c r="Y78" s="29"/>
      <c r="Z78" s="82">
        <f t="shared" si="221"/>
        <v>0</v>
      </c>
      <c r="AA78" s="29"/>
      <c r="AB78" s="82">
        <f t="shared" si="222"/>
        <v>0</v>
      </c>
      <c r="AC78" s="78">
        <f t="shared" si="223"/>
        <v>0</v>
      </c>
      <c r="AD78" s="78">
        <f t="shared" si="224"/>
        <v>0</v>
      </c>
    </row>
    <row r="79" spans="2:30" outlineLevel="1" x14ac:dyDescent="0.3">
      <c r="B79" s="80">
        <v>19</v>
      </c>
      <c r="C79" s="24"/>
      <c r="D79" s="28">
        <v>0.68</v>
      </c>
      <c r="E79" s="29"/>
      <c r="F79" s="82">
        <f t="shared" si="211"/>
        <v>0</v>
      </c>
      <c r="G79" s="29"/>
      <c r="H79" s="82">
        <f t="shared" si="212"/>
        <v>0</v>
      </c>
      <c r="I79" s="29"/>
      <c r="J79" s="82">
        <f t="shared" si="213"/>
        <v>0</v>
      </c>
      <c r="K79" s="29"/>
      <c r="L79" s="82">
        <f t="shared" si="214"/>
        <v>0</v>
      </c>
      <c r="M79" s="29"/>
      <c r="N79" s="82">
        <f t="shared" si="215"/>
        <v>0</v>
      </c>
      <c r="O79" s="29"/>
      <c r="P79" s="82">
        <f t="shared" si="216"/>
        <v>0</v>
      </c>
      <c r="Q79" s="29"/>
      <c r="R79" s="82">
        <f t="shared" si="217"/>
        <v>0</v>
      </c>
      <c r="S79" s="29"/>
      <c r="T79" s="82">
        <f t="shared" si="218"/>
        <v>0</v>
      </c>
      <c r="U79" s="29"/>
      <c r="V79" s="82">
        <f t="shared" si="219"/>
        <v>0</v>
      </c>
      <c r="W79" s="29"/>
      <c r="X79" s="82">
        <f t="shared" si="220"/>
        <v>0</v>
      </c>
      <c r="Y79" s="29"/>
      <c r="Z79" s="82">
        <f t="shared" si="221"/>
        <v>0</v>
      </c>
      <c r="AA79" s="29"/>
      <c r="AB79" s="82">
        <f t="shared" si="222"/>
        <v>0</v>
      </c>
      <c r="AC79" s="78">
        <f t="shared" si="223"/>
        <v>0</v>
      </c>
      <c r="AD79" s="78">
        <f t="shared" si="224"/>
        <v>0</v>
      </c>
    </row>
    <row r="80" spans="2:30" outlineLevel="1" x14ac:dyDescent="0.3">
      <c r="B80" s="80">
        <v>20</v>
      </c>
      <c r="C80" s="24"/>
      <c r="D80" s="28">
        <v>0.68</v>
      </c>
      <c r="E80" s="29"/>
      <c r="F80" s="82">
        <f t="shared" si="211"/>
        <v>0</v>
      </c>
      <c r="G80" s="29"/>
      <c r="H80" s="82">
        <f t="shared" si="212"/>
        <v>0</v>
      </c>
      <c r="I80" s="29"/>
      <c r="J80" s="82">
        <f t="shared" si="213"/>
        <v>0</v>
      </c>
      <c r="K80" s="29"/>
      <c r="L80" s="82">
        <f t="shared" si="214"/>
        <v>0</v>
      </c>
      <c r="M80" s="29"/>
      <c r="N80" s="82">
        <f t="shared" si="215"/>
        <v>0</v>
      </c>
      <c r="O80" s="29"/>
      <c r="P80" s="82">
        <f t="shared" si="216"/>
        <v>0</v>
      </c>
      <c r="Q80" s="29"/>
      <c r="R80" s="82">
        <f t="shared" si="217"/>
        <v>0</v>
      </c>
      <c r="S80" s="29"/>
      <c r="T80" s="82">
        <f t="shared" si="218"/>
        <v>0</v>
      </c>
      <c r="U80" s="29"/>
      <c r="V80" s="82">
        <f t="shared" si="219"/>
        <v>0</v>
      </c>
      <c r="W80" s="29"/>
      <c r="X80" s="82">
        <f t="shared" si="220"/>
        <v>0</v>
      </c>
      <c r="Y80" s="29"/>
      <c r="Z80" s="82">
        <f t="shared" si="221"/>
        <v>0</v>
      </c>
      <c r="AA80" s="29"/>
      <c r="AB80" s="82">
        <f t="shared" si="222"/>
        <v>0</v>
      </c>
      <c r="AC80" s="78">
        <f t="shared" si="223"/>
        <v>0</v>
      </c>
      <c r="AD80" s="78">
        <f t="shared" si="224"/>
        <v>0</v>
      </c>
    </row>
    <row r="81" spans="2:30" outlineLevel="1" x14ac:dyDescent="0.3">
      <c r="B81" s="70" t="s">
        <v>17</v>
      </c>
      <c r="C81" s="70"/>
      <c r="D81" s="71">
        <f>AVERAGE(D61:D80)</f>
        <v>0.67999999999999983</v>
      </c>
      <c r="E81" s="56">
        <f>SUM(E61:E80)</f>
        <v>800000</v>
      </c>
      <c r="F81" s="56">
        <f t="shared" ref="F81:AD81" si="225">SUM(F61:F80)</f>
        <v>1344000</v>
      </c>
      <c r="G81" s="56">
        <f t="shared" si="225"/>
        <v>0</v>
      </c>
      <c r="H81" s="56">
        <f t="shared" si="225"/>
        <v>0</v>
      </c>
      <c r="I81" s="56">
        <f t="shared" si="225"/>
        <v>0</v>
      </c>
      <c r="J81" s="56">
        <f t="shared" si="225"/>
        <v>0</v>
      </c>
      <c r="K81" s="56">
        <f t="shared" si="225"/>
        <v>0</v>
      </c>
      <c r="L81" s="56">
        <f t="shared" si="225"/>
        <v>0</v>
      </c>
      <c r="M81" s="56">
        <f t="shared" si="225"/>
        <v>0</v>
      </c>
      <c r="N81" s="56">
        <f t="shared" si="225"/>
        <v>0</v>
      </c>
      <c r="O81" s="56">
        <f t="shared" si="225"/>
        <v>0</v>
      </c>
      <c r="P81" s="56">
        <f t="shared" si="225"/>
        <v>0</v>
      </c>
      <c r="Q81" s="56">
        <f t="shared" si="225"/>
        <v>0</v>
      </c>
      <c r="R81" s="56">
        <f t="shared" si="225"/>
        <v>0</v>
      </c>
      <c r="S81" s="56">
        <f t="shared" si="225"/>
        <v>0</v>
      </c>
      <c r="T81" s="56">
        <f t="shared" si="225"/>
        <v>0</v>
      </c>
      <c r="U81" s="56">
        <f t="shared" si="225"/>
        <v>0</v>
      </c>
      <c r="V81" s="56">
        <f t="shared" si="225"/>
        <v>0</v>
      </c>
      <c r="W81" s="56">
        <f t="shared" si="225"/>
        <v>0</v>
      </c>
      <c r="X81" s="56">
        <f t="shared" si="225"/>
        <v>0</v>
      </c>
      <c r="Y81" s="56">
        <f t="shared" si="225"/>
        <v>0</v>
      </c>
      <c r="Z81" s="56">
        <f t="shared" si="225"/>
        <v>0</v>
      </c>
      <c r="AA81" s="56">
        <f t="shared" si="225"/>
        <v>0</v>
      </c>
      <c r="AB81" s="56">
        <f t="shared" si="225"/>
        <v>0</v>
      </c>
      <c r="AC81" s="56">
        <f t="shared" si="225"/>
        <v>800000</v>
      </c>
      <c r="AD81" s="56">
        <f t="shared" si="225"/>
        <v>1344000</v>
      </c>
    </row>
    <row r="82" spans="2:30" outlineLevel="1" x14ac:dyDescent="0.3"/>
    <row r="84" spans="2:30" ht="21" x14ac:dyDescent="0.3">
      <c r="B84" s="14" t="s">
        <v>342</v>
      </c>
      <c r="D84" s="17"/>
      <c r="E84" s="17" t="s">
        <v>23</v>
      </c>
      <c r="K84" s="17" t="s">
        <v>23</v>
      </c>
      <c r="Q84" s="17" t="s">
        <v>23</v>
      </c>
      <c r="W84" s="17" t="s">
        <v>23</v>
      </c>
      <c r="AD84" s="31" t="s">
        <v>23</v>
      </c>
    </row>
    <row r="85" spans="2:30" s="1" customFormat="1" ht="4.5" customHeight="1" outlineLevel="1" x14ac:dyDescent="0.3">
      <c r="D85" s="37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</row>
    <row r="86" spans="2:30" outlineLevel="1" x14ac:dyDescent="0.3">
      <c r="E86" s="85" t="s">
        <v>243</v>
      </c>
      <c r="F86" s="86"/>
      <c r="G86" s="85" t="s">
        <v>244</v>
      </c>
      <c r="H86" s="86"/>
      <c r="I86" s="85" t="s">
        <v>245</v>
      </c>
      <c r="J86" s="86"/>
      <c r="K86" s="85" t="s">
        <v>246</v>
      </c>
      <c r="L86" s="86"/>
      <c r="M86" s="85" t="s">
        <v>247</v>
      </c>
      <c r="N86" s="86"/>
      <c r="O86" s="85" t="s">
        <v>248</v>
      </c>
      <c r="P86" s="86"/>
      <c r="Q86" s="85" t="s">
        <v>249</v>
      </c>
      <c r="R86" s="86"/>
      <c r="S86" s="85" t="s">
        <v>250</v>
      </c>
      <c r="T86" s="86"/>
      <c r="U86" s="85" t="s">
        <v>251</v>
      </c>
      <c r="V86" s="86"/>
      <c r="W86" s="85" t="s">
        <v>252</v>
      </c>
      <c r="X86" s="86"/>
      <c r="Y86" s="85" t="s">
        <v>253</v>
      </c>
      <c r="Z86" s="86"/>
      <c r="AA86" s="85" t="s">
        <v>254</v>
      </c>
      <c r="AB86" s="86"/>
      <c r="AC86" s="85" t="s">
        <v>255</v>
      </c>
      <c r="AD86" s="86"/>
    </row>
    <row r="87" spans="2:30" ht="16.5" customHeight="1" outlineLevel="1" x14ac:dyDescent="0.3">
      <c r="B87" s="67" t="s">
        <v>0</v>
      </c>
      <c r="C87" s="60" t="s">
        <v>240</v>
      </c>
      <c r="D87" s="69" t="s">
        <v>239</v>
      </c>
      <c r="E87" s="83" t="s">
        <v>241</v>
      </c>
      <c r="F87" s="83" t="s">
        <v>242</v>
      </c>
      <c r="G87" s="83" t="s">
        <v>241</v>
      </c>
      <c r="H87" s="83" t="s">
        <v>242</v>
      </c>
      <c r="I87" s="83" t="s">
        <v>241</v>
      </c>
      <c r="J87" s="83" t="s">
        <v>242</v>
      </c>
      <c r="K87" s="83" t="s">
        <v>241</v>
      </c>
      <c r="L87" s="83" t="s">
        <v>242</v>
      </c>
      <c r="M87" s="83" t="s">
        <v>241</v>
      </c>
      <c r="N87" s="83" t="s">
        <v>242</v>
      </c>
      <c r="O87" s="83" t="s">
        <v>241</v>
      </c>
      <c r="P87" s="83" t="s">
        <v>242</v>
      </c>
      <c r="Q87" s="83" t="s">
        <v>241</v>
      </c>
      <c r="R87" s="83" t="s">
        <v>242</v>
      </c>
      <c r="S87" s="83" t="s">
        <v>241</v>
      </c>
      <c r="T87" s="83" t="s">
        <v>242</v>
      </c>
      <c r="U87" s="83" t="s">
        <v>241</v>
      </c>
      <c r="V87" s="83" t="s">
        <v>242</v>
      </c>
      <c r="W87" s="83" t="s">
        <v>241</v>
      </c>
      <c r="X87" s="83" t="s">
        <v>242</v>
      </c>
      <c r="Y87" s="83" t="s">
        <v>241</v>
      </c>
      <c r="Z87" s="83" t="s">
        <v>242</v>
      </c>
      <c r="AA87" s="83" t="s">
        <v>241</v>
      </c>
      <c r="AB87" s="83" t="s">
        <v>242</v>
      </c>
      <c r="AC87" s="83" t="s">
        <v>241</v>
      </c>
      <c r="AD87" s="83" t="s">
        <v>242</v>
      </c>
    </row>
    <row r="88" spans="2:30" outlineLevel="1" x14ac:dyDescent="0.3">
      <c r="B88" s="80">
        <v>1</v>
      </c>
      <c r="C88" s="9" t="s">
        <v>256</v>
      </c>
      <c r="D88" s="28">
        <v>0.68</v>
      </c>
      <c r="E88" s="29">
        <v>800000</v>
      </c>
      <c r="F88" s="82">
        <f>E88+(E88*$D88)</f>
        <v>1344000</v>
      </c>
      <c r="G88" s="29"/>
      <c r="H88" s="82">
        <f>G88+(G88*$D88)</f>
        <v>0</v>
      </c>
      <c r="I88" s="29"/>
      <c r="J88" s="82">
        <f>I88+(I88*$D88)</f>
        <v>0</v>
      </c>
      <c r="K88" s="29"/>
      <c r="L88" s="82">
        <f>K88+(K88*$D88)</f>
        <v>0</v>
      </c>
      <c r="M88" s="29"/>
      <c r="N88" s="82">
        <f>M88+(M88*$D88)</f>
        <v>0</v>
      </c>
      <c r="O88" s="29"/>
      <c r="P88" s="82">
        <f>O88+(O88*$D88)</f>
        <v>0</v>
      </c>
      <c r="Q88" s="29"/>
      <c r="R88" s="82">
        <f>Q88+(Q88*$D88)</f>
        <v>0</v>
      </c>
      <c r="S88" s="29"/>
      <c r="T88" s="82">
        <f>S88+(S88*$D88)</f>
        <v>0</v>
      </c>
      <c r="U88" s="29"/>
      <c r="V88" s="82">
        <f>U88+(U88*$D88)</f>
        <v>0</v>
      </c>
      <c r="W88" s="29"/>
      <c r="X88" s="82">
        <f>W88+(W88*$D88)</f>
        <v>0</v>
      </c>
      <c r="Y88" s="29"/>
      <c r="Z88" s="82">
        <f>Y88+(Y88*$D88)</f>
        <v>0</v>
      </c>
      <c r="AA88" s="29"/>
      <c r="AB88" s="82">
        <f>AA88+(AA88*$D88)</f>
        <v>0</v>
      </c>
      <c r="AC88" s="78">
        <f>E88+G88+I88+K88+M88+O88+Q88+S88+U88+W88+Y88+AA88</f>
        <v>800000</v>
      </c>
      <c r="AD88" s="78">
        <f>F88+H88+J88+L88+N88+P88+R88+T88+V88+X88+Z88+AB88</f>
        <v>1344000</v>
      </c>
    </row>
    <row r="89" spans="2:30" outlineLevel="1" x14ac:dyDescent="0.3">
      <c r="B89" s="80">
        <v>2</v>
      </c>
      <c r="C89" s="24"/>
      <c r="D89" s="28">
        <v>0.68</v>
      </c>
      <c r="E89" s="29"/>
      <c r="F89" s="82">
        <f t="shared" ref="F89:F107" si="226">E89+(E89*$D89)</f>
        <v>0</v>
      </c>
      <c r="G89" s="29"/>
      <c r="H89" s="82">
        <f t="shared" ref="H89:H107" si="227">G89+(G89*$D89)</f>
        <v>0</v>
      </c>
      <c r="I89" s="29"/>
      <c r="J89" s="82">
        <f t="shared" ref="J89:J107" si="228">I89+(I89*$D89)</f>
        <v>0</v>
      </c>
      <c r="K89" s="29"/>
      <c r="L89" s="82">
        <f t="shared" ref="L89:L107" si="229">K89+(K89*$D89)</f>
        <v>0</v>
      </c>
      <c r="M89" s="29"/>
      <c r="N89" s="82">
        <f t="shared" ref="N89:N107" si="230">M89+(M89*$D89)</f>
        <v>0</v>
      </c>
      <c r="O89" s="29"/>
      <c r="P89" s="82">
        <f t="shared" ref="P89:P107" si="231">O89+(O89*$D89)</f>
        <v>0</v>
      </c>
      <c r="Q89" s="29"/>
      <c r="R89" s="82">
        <f t="shared" ref="R89:R107" si="232">Q89+(Q89*$D89)</f>
        <v>0</v>
      </c>
      <c r="S89" s="29"/>
      <c r="T89" s="82">
        <f t="shared" ref="T89:T107" si="233">S89+(S89*$D89)</f>
        <v>0</v>
      </c>
      <c r="U89" s="29"/>
      <c r="V89" s="82">
        <f t="shared" ref="V89:V107" si="234">U89+(U89*$D89)</f>
        <v>0</v>
      </c>
      <c r="W89" s="29"/>
      <c r="X89" s="82">
        <f t="shared" ref="X89:X107" si="235">W89+(W89*$D89)</f>
        <v>0</v>
      </c>
      <c r="Y89" s="29"/>
      <c r="Z89" s="82">
        <f t="shared" ref="Z89:Z107" si="236">Y89+(Y89*$D89)</f>
        <v>0</v>
      </c>
      <c r="AA89" s="29"/>
      <c r="AB89" s="82">
        <f t="shared" ref="AB89:AB107" si="237">AA89+(AA89*$D89)</f>
        <v>0</v>
      </c>
      <c r="AC89" s="78">
        <f t="shared" ref="AC89:AC107" si="238">E89+G89+I89+K89+M89+O89+Q89+S89+U89+W89+Y89+AA89</f>
        <v>0</v>
      </c>
      <c r="AD89" s="78">
        <f t="shared" ref="AD89:AD107" si="239">F89+H89+J89+L89+N89+P89+R89+T89+V89+X89+Z89+AB89</f>
        <v>0</v>
      </c>
    </row>
    <row r="90" spans="2:30" outlineLevel="1" x14ac:dyDescent="0.3">
      <c r="B90" s="80">
        <v>3</v>
      </c>
      <c r="C90" s="24"/>
      <c r="D90" s="28">
        <v>0.68</v>
      </c>
      <c r="E90" s="29"/>
      <c r="F90" s="82">
        <f t="shared" si="226"/>
        <v>0</v>
      </c>
      <c r="G90" s="29"/>
      <c r="H90" s="82">
        <f t="shared" si="227"/>
        <v>0</v>
      </c>
      <c r="I90" s="29"/>
      <c r="J90" s="82">
        <f t="shared" si="228"/>
        <v>0</v>
      </c>
      <c r="K90" s="29"/>
      <c r="L90" s="82">
        <f t="shared" si="229"/>
        <v>0</v>
      </c>
      <c r="M90" s="29"/>
      <c r="N90" s="82">
        <f t="shared" si="230"/>
        <v>0</v>
      </c>
      <c r="O90" s="29"/>
      <c r="P90" s="82">
        <f t="shared" si="231"/>
        <v>0</v>
      </c>
      <c r="Q90" s="29"/>
      <c r="R90" s="82">
        <f t="shared" si="232"/>
        <v>0</v>
      </c>
      <c r="S90" s="29"/>
      <c r="T90" s="82">
        <f t="shared" si="233"/>
        <v>0</v>
      </c>
      <c r="U90" s="29"/>
      <c r="V90" s="82">
        <f t="shared" si="234"/>
        <v>0</v>
      </c>
      <c r="W90" s="29"/>
      <c r="X90" s="82">
        <f t="shared" si="235"/>
        <v>0</v>
      </c>
      <c r="Y90" s="29"/>
      <c r="Z90" s="82">
        <f t="shared" si="236"/>
        <v>0</v>
      </c>
      <c r="AA90" s="29"/>
      <c r="AB90" s="82">
        <f t="shared" si="237"/>
        <v>0</v>
      </c>
      <c r="AC90" s="78">
        <f t="shared" si="238"/>
        <v>0</v>
      </c>
      <c r="AD90" s="78">
        <f t="shared" si="239"/>
        <v>0</v>
      </c>
    </row>
    <row r="91" spans="2:30" outlineLevel="1" x14ac:dyDescent="0.3">
      <c r="B91" s="80">
        <v>4</v>
      </c>
      <c r="C91" s="24"/>
      <c r="D91" s="28">
        <v>0.68</v>
      </c>
      <c r="E91" s="29"/>
      <c r="F91" s="82">
        <f t="shared" si="226"/>
        <v>0</v>
      </c>
      <c r="G91" s="29"/>
      <c r="H91" s="82">
        <f t="shared" si="227"/>
        <v>0</v>
      </c>
      <c r="I91" s="29"/>
      <c r="J91" s="82">
        <f t="shared" si="228"/>
        <v>0</v>
      </c>
      <c r="K91" s="29"/>
      <c r="L91" s="82">
        <f t="shared" si="229"/>
        <v>0</v>
      </c>
      <c r="M91" s="29"/>
      <c r="N91" s="82">
        <f t="shared" si="230"/>
        <v>0</v>
      </c>
      <c r="O91" s="29"/>
      <c r="P91" s="82">
        <f t="shared" si="231"/>
        <v>0</v>
      </c>
      <c r="Q91" s="29"/>
      <c r="R91" s="82">
        <f t="shared" si="232"/>
        <v>0</v>
      </c>
      <c r="S91" s="29"/>
      <c r="T91" s="82">
        <f t="shared" si="233"/>
        <v>0</v>
      </c>
      <c r="U91" s="29"/>
      <c r="V91" s="82">
        <f t="shared" si="234"/>
        <v>0</v>
      </c>
      <c r="W91" s="29"/>
      <c r="X91" s="82">
        <f t="shared" si="235"/>
        <v>0</v>
      </c>
      <c r="Y91" s="29"/>
      <c r="Z91" s="82">
        <f t="shared" si="236"/>
        <v>0</v>
      </c>
      <c r="AA91" s="29"/>
      <c r="AB91" s="82">
        <f t="shared" si="237"/>
        <v>0</v>
      </c>
      <c r="AC91" s="78">
        <f t="shared" si="238"/>
        <v>0</v>
      </c>
      <c r="AD91" s="78">
        <f t="shared" si="239"/>
        <v>0</v>
      </c>
    </row>
    <row r="92" spans="2:30" outlineLevel="1" x14ac:dyDescent="0.3">
      <c r="B92" s="80">
        <v>5</v>
      </c>
      <c r="C92" s="24"/>
      <c r="D92" s="28">
        <v>0.68</v>
      </c>
      <c r="E92" s="29"/>
      <c r="F92" s="82">
        <f t="shared" si="226"/>
        <v>0</v>
      </c>
      <c r="G92" s="29"/>
      <c r="H92" s="82">
        <f t="shared" si="227"/>
        <v>0</v>
      </c>
      <c r="I92" s="29"/>
      <c r="J92" s="82">
        <f t="shared" si="228"/>
        <v>0</v>
      </c>
      <c r="K92" s="29"/>
      <c r="L92" s="82">
        <f t="shared" si="229"/>
        <v>0</v>
      </c>
      <c r="M92" s="29"/>
      <c r="N92" s="82">
        <f t="shared" si="230"/>
        <v>0</v>
      </c>
      <c r="O92" s="29"/>
      <c r="P92" s="82">
        <f t="shared" si="231"/>
        <v>0</v>
      </c>
      <c r="Q92" s="29"/>
      <c r="R92" s="82">
        <f t="shared" si="232"/>
        <v>0</v>
      </c>
      <c r="S92" s="29"/>
      <c r="T92" s="82">
        <f t="shared" si="233"/>
        <v>0</v>
      </c>
      <c r="U92" s="29"/>
      <c r="V92" s="82">
        <f t="shared" si="234"/>
        <v>0</v>
      </c>
      <c r="W92" s="29"/>
      <c r="X92" s="82">
        <f t="shared" si="235"/>
        <v>0</v>
      </c>
      <c r="Y92" s="29"/>
      <c r="Z92" s="82">
        <f t="shared" si="236"/>
        <v>0</v>
      </c>
      <c r="AA92" s="29"/>
      <c r="AB92" s="82">
        <f t="shared" si="237"/>
        <v>0</v>
      </c>
      <c r="AC92" s="78">
        <f t="shared" si="238"/>
        <v>0</v>
      </c>
      <c r="AD92" s="78">
        <f t="shared" si="239"/>
        <v>0</v>
      </c>
    </row>
    <row r="93" spans="2:30" outlineLevel="1" x14ac:dyDescent="0.3">
      <c r="B93" s="80">
        <v>6</v>
      </c>
      <c r="C93" s="24"/>
      <c r="D93" s="28">
        <v>0.68</v>
      </c>
      <c r="E93" s="29"/>
      <c r="F93" s="82">
        <f t="shared" si="226"/>
        <v>0</v>
      </c>
      <c r="G93" s="29"/>
      <c r="H93" s="82">
        <f t="shared" si="227"/>
        <v>0</v>
      </c>
      <c r="I93" s="29"/>
      <c r="J93" s="82">
        <f t="shared" si="228"/>
        <v>0</v>
      </c>
      <c r="K93" s="29"/>
      <c r="L93" s="82">
        <f t="shared" si="229"/>
        <v>0</v>
      </c>
      <c r="M93" s="29"/>
      <c r="N93" s="82">
        <f t="shared" si="230"/>
        <v>0</v>
      </c>
      <c r="O93" s="29"/>
      <c r="P93" s="82">
        <f t="shared" si="231"/>
        <v>0</v>
      </c>
      <c r="Q93" s="29"/>
      <c r="R93" s="82">
        <f t="shared" si="232"/>
        <v>0</v>
      </c>
      <c r="S93" s="29"/>
      <c r="T93" s="82">
        <f t="shared" si="233"/>
        <v>0</v>
      </c>
      <c r="U93" s="29"/>
      <c r="V93" s="82">
        <f t="shared" si="234"/>
        <v>0</v>
      </c>
      <c r="W93" s="29"/>
      <c r="X93" s="82">
        <f t="shared" si="235"/>
        <v>0</v>
      </c>
      <c r="Y93" s="29"/>
      <c r="Z93" s="82">
        <f t="shared" si="236"/>
        <v>0</v>
      </c>
      <c r="AA93" s="29"/>
      <c r="AB93" s="82">
        <f t="shared" si="237"/>
        <v>0</v>
      </c>
      <c r="AC93" s="78">
        <f t="shared" si="238"/>
        <v>0</v>
      </c>
      <c r="AD93" s="78">
        <f t="shared" si="239"/>
        <v>0</v>
      </c>
    </row>
    <row r="94" spans="2:30" outlineLevel="1" x14ac:dyDescent="0.3">
      <c r="B94" s="80">
        <v>7</v>
      </c>
      <c r="C94" s="24"/>
      <c r="D94" s="28">
        <v>0.68</v>
      </c>
      <c r="E94" s="29"/>
      <c r="F94" s="82">
        <f t="shared" si="226"/>
        <v>0</v>
      </c>
      <c r="G94" s="29"/>
      <c r="H94" s="82">
        <f t="shared" si="227"/>
        <v>0</v>
      </c>
      <c r="I94" s="29"/>
      <c r="J94" s="82">
        <f t="shared" si="228"/>
        <v>0</v>
      </c>
      <c r="K94" s="29"/>
      <c r="L94" s="82">
        <f t="shared" si="229"/>
        <v>0</v>
      </c>
      <c r="M94" s="29"/>
      <c r="N94" s="82">
        <f t="shared" si="230"/>
        <v>0</v>
      </c>
      <c r="O94" s="29"/>
      <c r="P94" s="82">
        <f t="shared" si="231"/>
        <v>0</v>
      </c>
      <c r="Q94" s="29"/>
      <c r="R94" s="82">
        <f t="shared" si="232"/>
        <v>0</v>
      </c>
      <c r="S94" s="29"/>
      <c r="T94" s="82">
        <f t="shared" si="233"/>
        <v>0</v>
      </c>
      <c r="U94" s="29"/>
      <c r="V94" s="82">
        <f t="shared" si="234"/>
        <v>0</v>
      </c>
      <c r="W94" s="29"/>
      <c r="X94" s="82">
        <f t="shared" si="235"/>
        <v>0</v>
      </c>
      <c r="Y94" s="29"/>
      <c r="Z94" s="82">
        <f t="shared" si="236"/>
        <v>0</v>
      </c>
      <c r="AA94" s="29"/>
      <c r="AB94" s="82">
        <f t="shared" si="237"/>
        <v>0</v>
      </c>
      <c r="AC94" s="78">
        <f t="shared" si="238"/>
        <v>0</v>
      </c>
      <c r="AD94" s="78">
        <f t="shared" si="239"/>
        <v>0</v>
      </c>
    </row>
    <row r="95" spans="2:30" outlineLevel="1" x14ac:dyDescent="0.3">
      <c r="B95" s="80">
        <v>8</v>
      </c>
      <c r="C95" s="24"/>
      <c r="D95" s="28">
        <v>0.68</v>
      </c>
      <c r="E95" s="29"/>
      <c r="F95" s="82">
        <f t="shared" si="226"/>
        <v>0</v>
      </c>
      <c r="G95" s="29"/>
      <c r="H95" s="82">
        <f t="shared" si="227"/>
        <v>0</v>
      </c>
      <c r="I95" s="29"/>
      <c r="J95" s="82">
        <f t="shared" si="228"/>
        <v>0</v>
      </c>
      <c r="K95" s="29"/>
      <c r="L95" s="82">
        <f t="shared" si="229"/>
        <v>0</v>
      </c>
      <c r="M95" s="29"/>
      <c r="N95" s="82">
        <f t="shared" si="230"/>
        <v>0</v>
      </c>
      <c r="O95" s="29"/>
      <c r="P95" s="82">
        <f t="shared" si="231"/>
        <v>0</v>
      </c>
      <c r="Q95" s="29"/>
      <c r="R95" s="82">
        <f t="shared" si="232"/>
        <v>0</v>
      </c>
      <c r="S95" s="29"/>
      <c r="T95" s="82">
        <f t="shared" si="233"/>
        <v>0</v>
      </c>
      <c r="U95" s="29"/>
      <c r="V95" s="82">
        <f t="shared" si="234"/>
        <v>0</v>
      </c>
      <c r="W95" s="29"/>
      <c r="X95" s="82">
        <f t="shared" si="235"/>
        <v>0</v>
      </c>
      <c r="Y95" s="29"/>
      <c r="Z95" s="82">
        <f t="shared" si="236"/>
        <v>0</v>
      </c>
      <c r="AA95" s="29"/>
      <c r="AB95" s="82">
        <f t="shared" si="237"/>
        <v>0</v>
      </c>
      <c r="AC95" s="78">
        <f t="shared" si="238"/>
        <v>0</v>
      </c>
      <c r="AD95" s="78">
        <f t="shared" si="239"/>
        <v>0</v>
      </c>
    </row>
    <row r="96" spans="2:30" outlineLevel="1" x14ac:dyDescent="0.3">
      <c r="B96" s="80">
        <v>9</v>
      </c>
      <c r="C96" s="24"/>
      <c r="D96" s="28">
        <v>0.68</v>
      </c>
      <c r="E96" s="29"/>
      <c r="F96" s="82">
        <f t="shared" si="226"/>
        <v>0</v>
      </c>
      <c r="G96" s="29"/>
      <c r="H96" s="82">
        <f t="shared" si="227"/>
        <v>0</v>
      </c>
      <c r="I96" s="29"/>
      <c r="J96" s="82">
        <f t="shared" si="228"/>
        <v>0</v>
      </c>
      <c r="K96" s="29"/>
      <c r="L96" s="82">
        <f t="shared" si="229"/>
        <v>0</v>
      </c>
      <c r="M96" s="29"/>
      <c r="N96" s="82">
        <f t="shared" si="230"/>
        <v>0</v>
      </c>
      <c r="O96" s="29"/>
      <c r="P96" s="82">
        <f t="shared" si="231"/>
        <v>0</v>
      </c>
      <c r="Q96" s="29"/>
      <c r="R96" s="82">
        <f t="shared" si="232"/>
        <v>0</v>
      </c>
      <c r="S96" s="29"/>
      <c r="T96" s="82">
        <f t="shared" si="233"/>
        <v>0</v>
      </c>
      <c r="U96" s="29"/>
      <c r="V96" s="82">
        <f t="shared" si="234"/>
        <v>0</v>
      </c>
      <c r="W96" s="29"/>
      <c r="X96" s="82">
        <f t="shared" si="235"/>
        <v>0</v>
      </c>
      <c r="Y96" s="29"/>
      <c r="Z96" s="82">
        <f t="shared" si="236"/>
        <v>0</v>
      </c>
      <c r="AA96" s="29"/>
      <c r="AB96" s="82">
        <f t="shared" si="237"/>
        <v>0</v>
      </c>
      <c r="AC96" s="78">
        <f t="shared" si="238"/>
        <v>0</v>
      </c>
      <c r="AD96" s="78">
        <f t="shared" si="239"/>
        <v>0</v>
      </c>
    </row>
    <row r="97" spans="2:30" outlineLevel="1" x14ac:dyDescent="0.3">
      <c r="B97" s="80">
        <v>10</v>
      </c>
      <c r="C97" s="24"/>
      <c r="D97" s="28">
        <v>0.68</v>
      </c>
      <c r="E97" s="29"/>
      <c r="F97" s="82">
        <f t="shared" si="226"/>
        <v>0</v>
      </c>
      <c r="G97" s="29"/>
      <c r="H97" s="82">
        <f t="shared" si="227"/>
        <v>0</v>
      </c>
      <c r="I97" s="29"/>
      <c r="J97" s="82">
        <f t="shared" si="228"/>
        <v>0</v>
      </c>
      <c r="K97" s="29"/>
      <c r="L97" s="82">
        <f t="shared" si="229"/>
        <v>0</v>
      </c>
      <c r="M97" s="29"/>
      <c r="N97" s="82">
        <f t="shared" si="230"/>
        <v>0</v>
      </c>
      <c r="O97" s="29"/>
      <c r="P97" s="82">
        <f t="shared" si="231"/>
        <v>0</v>
      </c>
      <c r="Q97" s="29"/>
      <c r="R97" s="82">
        <f t="shared" si="232"/>
        <v>0</v>
      </c>
      <c r="S97" s="29"/>
      <c r="T97" s="82">
        <f t="shared" si="233"/>
        <v>0</v>
      </c>
      <c r="U97" s="29"/>
      <c r="V97" s="82">
        <f t="shared" si="234"/>
        <v>0</v>
      </c>
      <c r="W97" s="29"/>
      <c r="X97" s="82">
        <f t="shared" si="235"/>
        <v>0</v>
      </c>
      <c r="Y97" s="29"/>
      <c r="Z97" s="82">
        <f t="shared" si="236"/>
        <v>0</v>
      </c>
      <c r="AA97" s="29"/>
      <c r="AB97" s="82">
        <f t="shared" si="237"/>
        <v>0</v>
      </c>
      <c r="AC97" s="78">
        <f t="shared" si="238"/>
        <v>0</v>
      </c>
      <c r="AD97" s="78">
        <f t="shared" si="239"/>
        <v>0</v>
      </c>
    </row>
    <row r="98" spans="2:30" outlineLevel="1" x14ac:dyDescent="0.3">
      <c r="B98" s="80">
        <v>11</v>
      </c>
      <c r="C98" s="24"/>
      <c r="D98" s="28">
        <v>0.68</v>
      </c>
      <c r="E98" s="29"/>
      <c r="F98" s="82">
        <f t="shared" si="226"/>
        <v>0</v>
      </c>
      <c r="G98" s="29"/>
      <c r="H98" s="82">
        <f t="shared" si="227"/>
        <v>0</v>
      </c>
      <c r="I98" s="29"/>
      <c r="J98" s="82">
        <f t="shared" si="228"/>
        <v>0</v>
      </c>
      <c r="K98" s="29"/>
      <c r="L98" s="82">
        <f t="shared" si="229"/>
        <v>0</v>
      </c>
      <c r="M98" s="29"/>
      <c r="N98" s="82">
        <f t="shared" si="230"/>
        <v>0</v>
      </c>
      <c r="O98" s="29"/>
      <c r="P98" s="82">
        <f t="shared" si="231"/>
        <v>0</v>
      </c>
      <c r="Q98" s="29"/>
      <c r="R98" s="82">
        <f t="shared" si="232"/>
        <v>0</v>
      </c>
      <c r="S98" s="29"/>
      <c r="T98" s="82">
        <f t="shared" si="233"/>
        <v>0</v>
      </c>
      <c r="U98" s="29"/>
      <c r="V98" s="82">
        <f t="shared" si="234"/>
        <v>0</v>
      </c>
      <c r="W98" s="29"/>
      <c r="X98" s="82">
        <f t="shared" si="235"/>
        <v>0</v>
      </c>
      <c r="Y98" s="29"/>
      <c r="Z98" s="82">
        <f t="shared" si="236"/>
        <v>0</v>
      </c>
      <c r="AA98" s="29"/>
      <c r="AB98" s="82">
        <f t="shared" si="237"/>
        <v>0</v>
      </c>
      <c r="AC98" s="78">
        <f t="shared" si="238"/>
        <v>0</v>
      </c>
      <c r="AD98" s="78">
        <f t="shared" si="239"/>
        <v>0</v>
      </c>
    </row>
    <row r="99" spans="2:30" outlineLevel="1" x14ac:dyDescent="0.3">
      <c r="B99" s="80">
        <v>12</v>
      </c>
      <c r="C99" s="24"/>
      <c r="D99" s="28">
        <v>0.68</v>
      </c>
      <c r="E99" s="29"/>
      <c r="F99" s="82">
        <f t="shared" si="226"/>
        <v>0</v>
      </c>
      <c r="G99" s="29"/>
      <c r="H99" s="82">
        <f t="shared" si="227"/>
        <v>0</v>
      </c>
      <c r="I99" s="29"/>
      <c r="J99" s="82">
        <f t="shared" si="228"/>
        <v>0</v>
      </c>
      <c r="K99" s="29"/>
      <c r="L99" s="82">
        <f t="shared" si="229"/>
        <v>0</v>
      </c>
      <c r="M99" s="29"/>
      <c r="N99" s="82">
        <f t="shared" si="230"/>
        <v>0</v>
      </c>
      <c r="O99" s="29"/>
      <c r="P99" s="82">
        <f t="shared" si="231"/>
        <v>0</v>
      </c>
      <c r="Q99" s="29"/>
      <c r="R99" s="82">
        <f t="shared" si="232"/>
        <v>0</v>
      </c>
      <c r="S99" s="29"/>
      <c r="T99" s="82">
        <f t="shared" si="233"/>
        <v>0</v>
      </c>
      <c r="U99" s="29"/>
      <c r="V99" s="82">
        <f t="shared" si="234"/>
        <v>0</v>
      </c>
      <c r="W99" s="29"/>
      <c r="X99" s="82">
        <f t="shared" si="235"/>
        <v>0</v>
      </c>
      <c r="Y99" s="29"/>
      <c r="Z99" s="82">
        <f t="shared" si="236"/>
        <v>0</v>
      </c>
      <c r="AA99" s="29"/>
      <c r="AB99" s="82">
        <f t="shared" si="237"/>
        <v>0</v>
      </c>
      <c r="AC99" s="78">
        <f t="shared" si="238"/>
        <v>0</v>
      </c>
      <c r="AD99" s="78">
        <f t="shared" si="239"/>
        <v>0</v>
      </c>
    </row>
    <row r="100" spans="2:30" outlineLevel="1" x14ac:dyDescent="0.3">
      <c r="B100" s="80">
        <v>13</v>
      </c>
      <c r="C100" s="24"/>
      <c r="D100" s="28">
        <v>0.68</v>
      </c>
      <c r="E100" s="29"/>
      <c r="F100" s="82">
        <f t="shared" si="226"/>
        <v>0</v>
      </c>
      <c r="G100" s="29"/>
      <c r="H100" s="82">
        <f t="shared" si="227"/>
        <v>0</v>
      </c>
      <c r="I100" s="29"/>
      <c r="J100" s="82">
        <f t="shared" si="228"/>
        <v>0</v>
      </c>
      <c r="K100" s="29"/>
      <c r="L100" s="82">
        <f t="shared" si="229"/>
        <v>0</v>
      </c>
      <c r="M100" s="29"/>
      <c r="N100" s="82">
        <f t="shared" si="230"/>
        <v>0</v>
      </c>
      <c r="O100" s="29"/>
      <c r="P100" s="82">
        <f t="shared" si="231"/>
        <v>0</v>
      </c>
      <c r="Q100" s="29"/>
      <c r="R100" s="82">
        <f t="shared" si="232"/>
        <v>0</v>
      </c>
      <c r="S100" s="29"/>
      <c r="T100" s="82">
        <f t="shared" si="233"/>
        <v>0</v>
      </c>
      <c r="U100" s="29"/>
      <c r="V100" s="82">
        <f t="shared" si="234"/>
        <v>0</v>
      </c>
      <c r="W100" s="29"/>
      <c r="X100" s="82">
        <f t="shared" si="235"/>
        <v>0</v>
      </c>
      <c r="Y100" s="29"/>
      <c r="Z100" s="82">
        <f t="shared" si="236"/>
        <v>0</v>
      </c>
      <c r="AA100" s="29"/>
      <c r="AB100" s="82">
        <f t="shared" si="237"/>
        <v>0</v>
      </c>
      <c r="AC100" s="78">
        <f t="shared" si="238"/>
        <v>0</v>
      </c>
      <c r="AD100" s="78">
        <f t="shared" si="239"/>
        <v>0</v>
      </c>
    </row>
    <row r="101" spans="2:30" outlineLevel="1" x14ac:dyDescent="0.3">
      <c r="B101" s="80">
        <v>14</v>
      </c>
      <c r="C101" s="24"/>
      <c r="D101" s="28">
        <v>0.68</v>
      </c>
      <c r="E101" s="29"/>
      <c r="F101" s="82">
        <f t="shared" si="226"/>
        <v>0</v>
      </c>
      <c r="G101" s="29"/>
      <c r="H101" s="82">
        <f t="shared" si="227"/>
        <v>0</v>
      </c>
      <c r="I101" s="29"/>
      <c r="J101" s="82">
        <f t="shared" si="228"/>
        <v>0</v>
      </c>
      <c r="K101" s="29"/>
      <c r="L101" s="82">
        <f t="shared" si="229"/>
        <v>0</v>
      </c>
      <c r="M101" s="29"/>
      <c r="N101" s="82">
        <f t="shared" si="230"/>
        <v>0</v>
      </c>
      <c r="O101" s="29"/>
      <c r="P101" s="82">
        <f t="shared" si="231"/>
        <v>0</v>
      </c>
      <c r="Q101" s="29"/>
      <c r="R101" s="82">
        <f t="shared" si="232"/>
        <v>0</v>
      </c>
      <c r="S101" s="29"/>
      <c r="T101" s="82">
        <f t="shared" si="233"/>
        <v>0</v>
      </c>
      <c r="U101" s="29"/>
      <c r="V101" s="82">
        <f t="shared" si="234"/>
        <v>0</v>
      </c>
      <c r="W101" s="29"/>
      <c r="X101" s="82">
        <f t="shared" si="235"/>
        <v>0</v>
      </c>
      <c r="Y101" s="29"/>
      <c r="Z101" s="82">
        <f t="shared" si="236"/>
        <v>0</v>
      </c>
      <c r="AA101" s="29"/>
      <c r="AB101" s="82">
        <f t="shared" si="237"/>
        <v>0</v>
      </c>
      <c r="AC101" s="78">
        <f t="shared" si="238"/>
        <v>0</v>
      </c>
      <c r="AD101" s="78">
        <f t="shared" si="239"/>
        <v>0</v>
      </c>
    </row>
    <row r="102" spans="2:30" outlineLevel="1" x14ac:dyDescent="0.3">
      <c r="B102" s="80">
        <v>15</v>
      </c>
      <c r="C102" s="24"/>
      <c r="D102" s="28">
        <v>0.68</v>
      </c>
      <c r="E102" s="29"/>
      <c r="F102" s="82">
        <f t="shared" si="226"/>
        <v>0</v>
      </c>
      <c r="G102" s="29"/>
      <c r="H102" s="82">
        <f t="shared" si="227"/>
        <v>0</v>
      </c>
      <c r="I102" s="29"/>
      <c r="J102" s="82">
        <f t="shared" si="228"/>
        <v>0</v>
      </c>
      <c r="K102" s="29"/>
      <c r="L102" s="82">
        <f t="shared" si="229"/>
        <v>0</v>
      </c>
      <c r="M102" s="29"/>
      <c r="N102" s="82">
        <f t="shared" si="230"/>
        <v>0</v>
      </c>
      <c r="O102" s="29"/>
      <c r="P102" s="82">
        <f t="shared" si="231"/>
        <v>0</v>
      </c>
      <c r="Q102" s="29"/>
      <c r="R102" s="82">
        <f t="shared" si="232"/>
        <v>0</v>
      </c>
      <c r="S102" s="29"/>
      <c r="T102" s="82">
        <f t="shared" si="233"/>
        <v>0</v>
      </c>
      <c r="U102" s="29"/>
      <c r="V102" s="82">
        <f t="shared" si="234"/>
        <v>0</v>
      </c>
      <c r="W102" s="29"/>
      <c r="X102" s="82">
        <f t="shared" si="235"/>
        <v>0</v>
      </c>
      <c r="Y102" s="29"/>
      <c r="Z102" s="82">
        <f t="shared" si="236"/>
        <v>0</v>
      </c>
      <c r="AA102" s="29"/>
      <c r="AB102" s="82">
        <f t="shared" si="237"/>
        <v>0</v>
      </c>
      <c r="AC102" s="78">
        <f t="shared" si="238"/>
        <v>0</v>
      </c>
      <c r="AD102" s="78">
        <f t="shared" si="239"/>
        <v>0</v>
      </c>
    </row>
    <row r="103" spans="2:30" outlineLevel="1" x14ac:dyDescent="0.3">
      <c r="B103" s="80">
        <v>16</v>
      </c>
      <c r="C103" s="24"/>
      <c r="D103" s="28">
        <v>0.68</v>
      </c>
      <c r="E103" s="29"/>
      <c r="F103" s="82">
        <f t="shared" si="226"/>
        <v>0</v>
      </c>
      <c r="G103" s="29"/>
      <c r="H103" s="82">
        <f t="shared" si="227"/>
        <v>0</v>
      </c>
      <c r="I103" s="29"/>
      <c r="J103" s="82">
        <f t="shared" si="228"/>
        <v>0</v>
      </c>
      <c r="K103" s="29"/>
      <c r="L103" s="82">
        <f t="shared" si="229"/>
        <v>0</v>
      </c>
      <c r="M103" s="29"/>
      <c r="N103" s="82">
        <f t="shared" si="230"/>
        <v>0</v>
      </c>
      <c r="O103" s="29"/>
      <c r="P103" s="82">
        <f t="shared" si="231"/>
        <v>0</v>
      </c>
      <c r="Q103" s="29"/>
      <c r="R103" s="82">
        <f t="shared" si="232"/>
        <v>0</v>
      </c>
      <c r="S103" s="29"/>
      <c r="T103" s="82">
        <f t="shared" si="233"/>
        <v>0</v>
      </c>
      <c r="U103" s="29"/>
      <c r="V103" s="82">
        <f t="shared" si="234"/>
        <v>0</v>
      </c>
      <c r="W103" s="29"/>
      <c r="X103" s="82">
        <f t="shared" si="235"/>
        <v>0</v>
      </c>
      <c r="Y103" s="29"/>
      <c r="Z103" s="82">
        <f t="shared" si="236"/>
        <v>0</v>
      </c>
      <c r="AA103" s="29"/>
      <c r="AB103" s="82">
        <f t="shared" si="237"/>
        <v>0</v>
      </c>
      <c r="AC103" s="78">
        <f t="shared" si="238"/>
        <v>0</v>
      </c>
      <c r="AD103" s="78">
        <f t="shared" si="239"/>
        <v>0</v>
      </c>
    </row>
    <row r="104" spans="2:30" outlineLevel="1" x14ac:dyDescent="0.3">
      <c r="B104" s="80">
        <v>17</v>
      </c>
      <c r="C104" s="24"/>
      <c r="D104" s="28">
        <v>0.68</v>
      </c>
      <c r="E104" s="29"/>
      <c r="F104" s="82">
        <f t="shared" si="226"/>
        <v>0</v>
      </c>
      <c r="G104" s="29"/>
      <c r="H104" s="82">
        <f t="shared" si="227"/>
        <v>0</v>
      </c>
      <c r="I104" s="29"/>
      <c r="J104" s="82">
        <f t="shared" si="228"/>
        <v>0</v>
      </c>
      <c r="K104" s="29"/>
      <c r="L104" s="82">
        <f t="shared" si="229"/>
        <v>0</v>
      </c>
      <c r="M104" s="29"/>
      <c r="N104" s="82">
        <f t="shared" si="230"/>
        <v>0</v>
      </c>
      <c r="O104" s="29"/>
      <c r="P104" s="82">
        <f t="shared" si="231"/>
        <v>0</v>
      </c>
      <c r="Q104" s="29"/>
      <c r="R104" s="82">
        <f t="shared" si="232"/>
        <v>0</v>
      </c>
      <c r="S104" s="29"/>
      <c r="T104" s="82">
        <f t="shared" si="233"/>
        <v>0</v>
      </c>
      <c r="U104" s="29"/>
      <c r="V104" s="82">
        <f t="shared" si="234"/>
        <v>0</v>
      </c>
      <c r="W104" s="29"/>
      <c r="X104" s="82">
        <f t="shared" si="235"/>
        <v>0</v>
      </c>
      <c r="Y104" s="29"/>
      <c r="Z104" s="82">
        <f t="shared" si="236"/>
        <v>0</v>
      </c>
      <c r="AA104" s="29"/>
      <c r="AB104" s="82">
        <f t="shared" si="237"/>
        <v>0</v>
      </c>
      <c r="AC104" s="78">
        <f t="shared" si="238"/>
        <v>0</v>
      </c>
      <c r="AD104" s="78">
        <f t="shared" si="239"/>
        <v>0</v>
      </c>
    </row>
    <row r="105" spans="2:30" outlineLevel="1" x14ac:dyDescent="0.3">
      <c r="B105" s="80">
        <v>18</v>
      </c>
      <c r="C105" s="24"/>
      <c r="D105" s="28">
        <v>0.68</v>
      </c>
      <c r="E105" s="29"/>
      <c r="F105" s="82">
        <f t="shared" si="226"/>
        <v>0</v>
      </c>
      <c r="G105" s="29"/>
      <c r="H105" s="82">
        <f t="shared" si="227"/>
        <v>0</v>
      </c>
      <c r="I105" s="29"/>
      <c r="J105" s="82">
        <f t="shared" si="228"/>
        <v>0</v>
      </c>
      <c r="K105" s="29"/>
      <c r="L105" s="82">
        <f t="shared" si="229"/>
        <v>0</v>
      </c>
      <c r="M105" s="29"/>
      <c r="N105" s="82">
        <f t="shared" si="230"/>
        <v>0</v>
      </c>
      <c r="O105" s="29"/>
      <c r="P105" s="82">
        <f t="shared" si="231"/>
        <v>0</v>
      </c>
      <c r="Q105" s="29"/>
      <c r="R105" s="82">
        <f t="shared" si="232"/>
        <v>0</v>
      </c>
      <c r="S105" s="29"/>
      <c r="T105" s="82">
        <f t="shared" si="233"/>
        <v>0</v>
      </c>
      <c r="U105" s="29"/>
      <c r="V105" s="82">
        <f t="shared" si="234"/>
        <v>0</v>
      </c>
      <c r="W105" s="29"/>
      <c r="X105" s="82">
        <f t="shared" si="235"/>
        <v>0</v>
      </c>
      <c r="Y105" s="29"/>
      <c r="Z105" s="82">
        <f t="shared" si="236"/>
        <v>0</v>
      </c>
      <c r="AA105" s="29"/>
      <c r="AB105" s="82">
        <f t="shared" si="237"/>
        <v>0</v>
      </c>
      <c r="AC105" s="78">
        <f t="shared" si="238"/>
        <v>0</v>
      </c>
      <c r="AD105" s="78">
        <f t="shared" si="239"/>
        <v>0</v>
      </c>
    </row>
    <row r="106" spans="2:30" outlineLevel="1" x14ac:dyDescent="0.3">
      <c r="B106" s="80">
        <v>19</v>
      </c>
      <c r="C106" s="24"/>
      <c r="D106" s="28">
        <v>0.68</v>
      </c>
      <c r="E106" s="29"/>
      <c r="F106" s="82">
        <f t="shared" si="226"/>
        <v>0</v>
      </c>
      <c r="G106" s="29"/>
      <c r="H106" s="82">
        <f t="shared" si="227"/>
        <v>0</v>
      </c>
      <c r="I106" s="29"/>
      <c r="J106" s="82">
        <f t="shared" si="228"/>
        <v>0</v>
      </c>
      <c r="K106" s="29"/>
      <c r="L106" s="82">
        <f t="shared" si="229"/>
        <v>0</v>
      </c>
      <c r="M106" s="29"/>
      <c r="N106" s="82">
        <f t="shared" si="230"/>
        <v>0</v>
      </c>
      <c r="O106" s="29"/>
      <c r="P106" s="82">
        <f t="shared" si="231"/>
        <v>0</v>
      </c>
      <c r="Q106" s="29"/>
      <c r="R106" s="82">
        <f t="shared" si="232"/>
        <v>0</v>
      </c>
      <c r="S106" s="29"/>
      <c r="T106" s="82">
        <f t="shared" si="233"/>
        <v>0</v>
      </c>
      <c r="U106" s="29"/>
      <c r="V106" s="82">
        <f t="shared" si="234"/>
        <v>0</v>
      </c>
      <c r="W106" s="29"/>
      <c r="X106" s="82">
        <f t="shared" si="235"/>
        <v>0</v>
      </c>
      <c r="Y106" s="29"/>
      <c r="Z106" s="82">
        <f t="shared" si="236"/>
        <v>0</v>
      </c>
      <c r="AA106" s="29"/>
      <c r="AB106" s="82">
        <f t="shared" si="237"/>
        <v>0</v>
      </c>
      <c r="AC106" s="78">
        <f t="shared" si="238"/>
        <v>0</v>
      </c>
      <c r="AD106" s="78">
        <f t="shared" si="239"/>
        <v>0</v>
      </c>
    </row>
    <row r="107" spans="2:30" outlineLevel="1" x14ac:dyDescent="0.3">
      <c r="B107" s="80">
        <v>20</v>
      </c>
      <c r="C107" s="24"/>
      <c r="D107" s="28">
        <v>0.68</v>
      </c>
      <c r="E107" s="29"/>
      <c r="F107" s="82">
        <f t="shared" si="226"/>
        <v>0</v>
      </c>
      <c r="G107" s="29"/>
      <c r="H107" s="82">
        <f t="shared" si="227"/>
        <v>0</v>
      </c>
      <c r="I107" s="29"/>
      <c r="J107" s="82">
        <f t="shared" si="228"/>
        <v>0</v>
      </c>
      <c r="K107" s="29"/>
      <c r="L107" s="82">
        <f t="shared" si="229"/>
        <v>0</v>
      </c>
      <c r="M107" s="29"/>
      <c r="N107" s="82">
        <f t="shared" si="230"/>
        <v>0</v>
      </c>
      <c r="O107" s="29"/>
      <c r="P107" s="82">
        <f t="shared" si="231"/>
        <v>0</v>
      </c>
      <c r="Q107" s="29"/>
      <c r="R107" s="82">
        <f t="shared" si="232"/>
        <v>0</v>
      </c>
      <c r="S107" s="29"/>
      <c r="T107" s="82">
        <f t="shared" si="233"/>
        <v>0</v>
      </c>
      <c r="U107" s="29"/>
      <c r="V107" s="82">
        <f t="shared" si="234"/>
        <v>0</v>
      </c>
      <c r="W107" s="29"/>
      <c r="X107" s="82">
        <f t="shared" si="235"/>
        <v>0</v>
      </c>
      <c r="Y107" s="29"/>
      <c r="Z107" s="82">
        <f t="shared" si="236"/>
        <v>0</v>
      </c>
      <c r="AA107" s="29"/>
      <c r="AB107" s="82">
        <f t="shared" si="237"/>
        <v>0</v>
      </c>
      <c r="AC107" s="78">
        <f t="shared" si="238"/>
        <v>0</v>
      </c>
      <c r="AD107" s="78">
        <f t="shared" si="239"/>
        <v>0</v>
      </c>
    </row>
    <row r="108" spans="2:30" outlineLevel="1" x14ac:dyDescent="0.3">
      <c r="B108" s="70" t="s">
        <v>17</v>
      </c>
      <c r="C108" s="70"/>
      <c r="D108" s="71">
        <f>AVERAGE(D88:D107)</f>
        <v>0.67999999999999983</v>
      </c>
      <c r="E108" s="56">
        <f>SUM(E88:E107)</f>
        <v>800000</v>
      </c>
      <c r="F108" s="56">
        <f t="shared" ref="F108:AD108" si="240">SUM(F88:F107)</f>
        <v>1344000</v>
      </c>
      <c r="G108" s="56">
        <f t="shared" si="240"/>
        <v>0</v>
      </c>
      <c r="H108" s="56">
        <f t="shared" si="240"/>
        <v>0</v>
      </c>
      <c r="I108" s="56">
        <f t="shared" si="240"/>
        <v>0</v>
      </c>
      <c r="J108" s="56">
        <f t="shared" si="240"/>
        <v>0</v>
      </c>
      <c r="K108" s="56">
        <f t="shared" si="240"/>
        <v>0</v>
      </c>
      <c r="L108" s="56">
        <f t="shared" si="240"/>
        <v>0</v>
      </c>
      <c r="M108" s="56">
        <f t="shared" si="240"/>
        <v>0</v>
      </c>
      <c r="N108" s="56">
        <f t="shared" si="240"/>
        <v>0</v>
      </c>
      <c r="O108" s="56">
        <f t="shared" si="240"/>
        <v>0</v>
      </c>
      <c r="P108" s="56">
        <f t="shared" si="240"/>
        <v>0</v>
      </c>
      <c r="Q108" s="56">
        <f t="shared" si="240"/>
        <v>0</v>
      </c>
      <c r="R108" s="56">
        <f t="shared" si="240"/>
        <v>0</v>
      </c>
      <c r="S108" s="56">
        <f t="shared" si="240"/>
        <v>0</v>
      </c>
      <c r="T108" s="56">
        <f t="shared" si="240"/>
        <v>0</v>
      </c>
      <c r="U108" s="56">
        <f t="shared" si="240"/>
        <v>0</v>
      </c>
      <c r="V108" s="56">
        <f t="shared" si="240"/>
        <v>0</v>
      </c>
      <c r="W108" s="56">
        <f t="shared" si="240"/>
        <v>0</v>
      </c>
      <c r="X108" s="56">
        <f t="shared" si="240"/>
        <v>0</v>
      </c>
      <c r="Y108" s="56">
        <f t="shared" si="240"/>
        <v>0</v>
      </c>
      <c r="Z108" s="56">
        <f t="shared" si="240"/>
        <v>0</v>
      </c>
      <c r="AA108" s="56">
        <f t="shared" si="240"/>
        <v>0</v>
      </c>
      <c r="AB108" s="56">
        <f t="shared" si="240"/>
        <v>0</v>
      </c>
      <c r="AC108" s="56">
        <f t="shared" si="240"/>
        <v>800000</v>
      </c>
      <c r="AD108" s="56">
        <f t="shared" si="240"/>
        <v>1344000</v>
      </c>
    </row>
    <row r="109" spans="2:30" outlineLevel="1" x14ac:dyDescent="0.3"/>
    <row r="111" spans="2:30" ht="21" x14ac:dyDescent="0.3">
      <c r="B111" s="14" t="s">
        <v>343</v>
      </c>
      <c r="D111" s="17"/>
      <c r="E111" s="17" t="s">
        <v>23</v>
      </c>
      <c r="K111" s="17" t="s">
        <v>23</v>
      </c>
      <c r="Q111" s="17" t="s">
        <v>23</v>
      </c>
      <c r="W111" s="17" t="s">
        <v>23</v>
      </c>
      <c r="AD111" s="31" t="s">
        <v>23</v>
      </c>
    </row>
    <row r="112" spans="2:30" s="1" customFormat="1" ht="4.5" customHeight="1" outlineLevel="1" x14ac:dyDescent="0.3">
      <c r="D112" s="37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2:30" outlineLevel="1" x14ac:dyDescent="0.3">
      <c r="E113" s="85" t="s">
        <v>243</v>
      </c>
      <c r="F113" s="86"/>
      <c r="G113" s="85" t="s">
        <v>244</v>
      </c>
      <c r="H113" s="86"/>
      <c r="I113" s="85" t="s">
        <v>245</v>
      </c>
      <c r="J113" s="86"/>
      <c r="K113" s="85" t="s">
        <v>246</v>
      </c>
      <c r="L113" s="86"/>
      <c r="M113" s="85" t="s">
        <v>247</v>
      </c>
      <c r="N113" s="86"/>
      <c r="O113" s="85" t="s">
        <v>248</v>
      </c>
      <c r="P113" s="86"/>
      <c r="Q113" s="85" t="s">
        <v>249</v>
      </c>
      <c r="R113" s="86"/>
      <c r="S113" s="85" t="s">
        <v>250</v>
      </c>
      <c r="T113" s="86"/>
      <c r="U113" s="85" t="s">
        <v>251</v>
      </c>
      <c r="V113" s="86"/>
      <c r="W113" s="85" t="s">
        <v>252</v>
      </c>
      <c r="X113" s="86"/>
      <c r="Y113" s="85" t="s">
        <v>253</v>
      </c>
      <c r="Z113" s="86"/>
      <c r="AA113" s="85" t="s">
        <v>254</v>
      </c>
      <c r="AB113" s="86"/>
      <c r="AC113" s="85" t="s">
        <v>255</v>
      </c>
      <c r="AD113" s="86"/>
    </row>
    <row r="114" spans="2:30" ht="16.5" customHeight="1" outlineLevel="1" x14ac:dyDescent="0.3">
      <c r="B114" s="67" t="s">
        <v>0</v>
      </c>
      <c r="C114" s="60" t="s">
        <v>240</v>
      </c>
      <c r="D114" s="69" t="s">
        <v>239</v>
      </c>
      <c r="E114" s="83" t="s">
        <v>241</v>
      </c>
      <c r="F114" s="83" t="s">
        <v>242</v>
      </c>
      <c r="G114" s="83" t="s">
        <v>241</v>
      </c>
      <c r="H114" s="83" t="s">
        <v>242</v>
      </c>
      <c r="I114" s="83" t="s">
        <v>241</v>
      </c>
      <c r="J114" s="83" t="s">
        <v>242</v>
      </c>
      <c r="K114" s="83" t="s">
        <v>241</v>
      </c>
      <c r="L114" s="83" t="s">
        <v>242</v>
      </c>
      <c r="M114" s="83" t="s">
        <v>241</v>
      </c>
      <c r="N114" s="83" t="s">
        <v>242</v>
      </c>
      <c r="O114" s="83" t="s">
        <v>241</v>
      </c>
      <c r="P114" s="83" t="s">
        <v>242</v>
      </c>
      <c r="Q114" s="83" t="s">
        <v>241</v>
      </c>
      <c r="R114" s="83" t="s">
        <v>242</v>
      </c>
      <c r="S114" s="83" t="s">
        <v>241</v>
      </c>
      <c r="T114" s="83" t="s">
        <v>242</v>
      </c>
      <c r="U114" s="83" t="s">
        <v>241</v>
      </c>
      <c r="V114" s="83" t="s">
        <v>242</v>
      </c>
      <c r="W114" s="83" t="s">
        <v>241</v>
      </c>
      <c r="X114" s="83" t="s">
        <v>242</v>
      </c>
      <c r="Y114" s="83" t="s">
        <v>241</v>
      </c>
      <c r="Z114" s="83" t="s">
        <v>242</v>
      </c>
      <c r="AA114" s="83" t="s">
        <v>241</v>
      </c>
      <c r="AB114" s="83" t="s">
        <v>242</v>
      </c>
      <c r="AC114" s="83" t="s">
        <v>241</v>
      </c>
      <c r="AD114" s="83" t="s">
        <v>242</v>
      </c>
    </row>
    <row r="115" spans="2:30" outlineLevel="1" x14ac:dyDescent="0.3">
      <c r="B115" s="80">
        <v>1</v>
      </c>
      <c r="C115" s="9" t="s">
        <v>256</v>
      </c>
      <c r="D115" s="28">
        <v>0.68</v>
      </c>
      <c r="E115" s="29">
        <v>800000</v>
      </c>
      <c r="F115" s="82">
        <f>E115+(E115*$D115)</f>
        <v>1344000</v>
      </c>
      <c r="G115" s="29"/>
      <c r="H115" s="82">
        <f>G115+(G115*$D115)</f>
        <v>0</v>
      </c>
      <c r="I115" s="29"/>
      <c r="J115" s="82">
        <f>I115+(I115*$D115)</f>
        <v>0</v>
      </c>
      <c r="K115" s="29"/>
      <c r="L115" s="82">
        <f>K115+(K115*$D115)</f>
        <v>0</v>
      </c>
      <c r="M115" s="29"/>
      <c r="N115" s="82">
        <f>M115+(M115*$D115)</f>
        <v>0</v>
      </c>
      <c r="O115" s="29"/>
      <c r="P115" s="82">
        <f>O115+(O115*$D115)</f>
        <v>0</v>
      </c>
      <c r="Q115" s="29"/>
      <c r="R115" s="82">
        <f>Q115+(Q115*$D115)</f>
        <v>0</v>
      </c>
      <c r="S115" s="29"/>
      <c r="T115" s="82">
        <f>S115+(S115*$D115)</f>
        <v>0</v>
      </c>
      <c r="U115" s="29"/>
      <c r="V115" s="82">
        <f>U115+(U115*$D115)</f>
        <v>0</v>
      </c>
      <c r="W115" s="29"/>
      <c r="X115" s="82">
        <f>W115+(W115*$D115)</f>
        <v>0</v>
      </c>
      <c r="Y115" s="29"/>
      <c r="Z115" s="82">
        <f>Y115+(Y115*$D115)</f>
        <v>0</v>
      </c>
      <c r="AA115" s="29"/>
      <c r="AB115" s="82">
        <f>AA115+(AA115*$D115)</f>
        <v>0</v>
      </c>
      <c r="AC115" s="78">
        <f>E115+G115+I115+K115+M115+O115+Q115+S115+U115+W115+Y115+AA115</f>
        <v>800000</v>
      </c>
      <c r="AD115" s="78">
        <f>F115+H115+J115+L115+N115+P115+R115+T115+V115+X115+Z115+AB115</f>
        <v>1344000</v>
      </c>
    </row>
    <row r="116" spans="2:30" outlineLevel="1" x14ac:dyDescent="0.3">
      <c r="B116" s="80">
        <v>2</v>
      </c>
      <c r="C116" s="24"/>
      <c r="D116" s="28">
        <v>0.68</v>
      </c>
      <c r="E116" s="29"/>
      <c r="F116" s="82">
        <f t="shared" ref="F116:F134" si="241">E116+(E116*$D116)</f>
        <v>0</v>
      </c>
      <c r="G116" s="29"/>
      <c r="H116" s="82">
        <f t="shared" ref="H116:H134" si="242">G116+(G116*$D116)</f>
        <v>0</v>
      </c>
      <c r="I116" s="29"/>
      <c r="J116" s="82">
        <f t="shared" ref="J116:J134" si="243">I116+(I116*$D116)</f>
        <v>0</v>
      </c>
      <c r="K116" s="29"/>
      <c r="L116" s="82">
        <f t="shared" ref="L116:L134" si="244">K116+(K116*$D116)</f>
        <v>0</v>
      </c>
      <c r="M116" s="29"/>
      <c r="N116" s="82">
        <f t="shared" ref="N116:N134" si="245">M116+(M116*$D116)</f>
        <v>0</v>
      </c>
      <c r="O116" s="29"/>
      <c r="P116" s="82">
        <f t="shared" ref="P116:P134" si="246">O116+(O116*$D116)</f>
        <v>0</v>
      </c>
      <c r="Q116" s="29"/>
      <c r="R116" s="82">
        <f t="shared" ref="R116:R134" si="247">Q116+(Q116*$D116)</f>
        <v>0</v>
      </c>
      <c r="S116" s="29"/>
      <c r="T116" s="82">
        <f t="shared" ref="T116:T134" si="248">S116+(S116*$D116)</f>
        <v>0</v>
      </c>
      <c r="U116" s="29"/>
      <c r="V116" s="82">
        <f t="shared" ref="V116:V134" si="249">U116+(U116*$D116)</f>
        <v>0</v>
      </c>
      <c r="W116" s="29"/>
      <c r="X116" s="82">
        <f t="shared" ref="X116:X134" si="250">W116+(W116*$D116)</f>
        <v>0</v>
      </c>
      <c r="Y116" s="29"/>
      <c r="Z116" s="82">
        <f t="shared" ref="Z116:Z134" si="251">Y116+(Y116*$D116)</f>
        <v>0</v>
      </c>
      <c r="AA116" s="29"/>
      <c r="AB116" s="82">
        <f t="shared" ref="AB116:AB134" si="252">AA116+(AA116*$D116)</f>
        <v>0</v>
      </c>
      <c r="AC116" s="78">
        <f t="shared" ref="AC116:AC134" si="253">E116+G116+I116+K116+M116+O116+Q116+S116+U116+W116+Y116+AA116</f>
        <v>0</v>
      </c>
      <c r="AD116" s="78">
        <f t="shared" ref="AD116:AD134" si="254">F116+H116+J116+L116+N116+P116+R116+T116+V116+X116+Z116+AB116</f>
        <v>0</v>
      </c>
    </row>
    <row r="117" spans="2:30" outlineLevel="1" x14ac:dyDescent="0.3">
      <c r="B117" s="80">
        <v>3</v>
      </c>
      <c r="C117" s="24"/>
      <c r="D117" s="28">
        <v>0.68</v>
      </c>
      <c r="E117" s="29"/>
      <c r="F117" s="82">
        <f t="shared" si="241"/>
        <v>0</v>
      </c>
      <c r="G117" s="29"/>
      <c r="H117" s="82">
        <f t="shared" si="242"/>
        <v>0</v>
      </c>
      <c r="I117" s="29"/>
      <c r="J117" s="82">
        <f t="shared" si="243"/>
        <v>0</v>
      </c>
      <c r="K117" s="29"/>
      <c r="L117" s="82">
        <f t="shared" si="244"/>
        <v>0</v>
      </c>
      <c r="M117" s="29"/>
      <c r="N117" s="82">
        <f t="shared" si="245"/>
        <v>0</v>
      </c>
      <c r="O117" s="29"/>
      <c r="P117" s="82">
        <f t="shared" si="246"/>
        <v>0</v>
      </c>
      <c r="Q117" s="29"/>
      <c r="R117" s="82">
        <f t="shared" si="247"/>
        <v>0</v>
      </c>
      <c r="S117" s="29"/>
      <c r="T117" s="82">
        <f t="shared" si="248"/>
        <v>0</v>
      </c>
      <c r="U117" s="29"/>
      <c r="V117" s="82">
        <f t="shared" si="249"/>
        <v>0</v>
      </c>
      <c r="W117" s="29"/>
      <c r="X117" s="82">
        <f t="shared" si="250"/>
        <v>0</v>
      </c>
      <c r="Y117" s="29"/>
      <c r="Z117" s="82">
        <f t="shared" si="251"/>
        <v>0</v>
      </c>
      <c r="AA117" s="29"/>
      <c r="AB117" s="82">
        <f t="shared" si="252"/>
        <v>0</v>
      </c>
      <c r="AC117" s="78">
        <f t="shared" si="253"/>
        <v>0</v>
      </c>
      <c r="AD117" s="78">
        <f t="shared" si="254"/>
        <v>0</v>
      </c>
    </row>
    <row r="118" spans="2:30" outlineLevel="1" x14ac:dyDescent="0.3">
      <c r="B118" s="80">
        <v>4</v>
      </c>
      <c r="C118" s="24"/>
      <c r="D118" s="28">
        <v>0.68</v>
      </c>
      <c r="E118" s="29"/>
      <c r="F118" s="82">
        <f t="shared" si="241"/>
        <v>0</v>
      </c>
      <c r="G118" s="29"/>
      <c r="H118" s="82">
        <f t="shared" si="242"/>
        <v>0</v>
      </c>
      <c r="I118" s="29"/>
      <c r="J118" s="82">
        <f t="shared" si="243"/>
        <v>0</v>
      </c>
      <c r="K118" s="29"/>
      <c r="L118" s="82">
        <f t="shared" si="244"/>
        <v>0</v>
      </c>
      <c r="M118" s="29"/>
      <c r="N118" s="82">
        <f t="shared" si="245"/>
        <v>0</v>
      </c>
      <c r="O118" s="29"/>
      <c r="P118" s="82">
        <f t="shared" si="246"/>
        <v>0</v>
      </c>
      <c r="Q118" s="29"/>
      <c r="R118" s="82">
        <f t="shared" si="247"/>
        <v>0</v>
      </c>
      <c r="S118" s="29"/>
      <c r="T118" s="82">
        <f t="shared" si="248"/>
        <v>0</v>
      </c>
      <c r="U118" s="29"/>
      <c r="V118" s="82">
        <f t="shared" si="249"/>
        <v>0</v>
      </c>
      <c r="W118" s="29"/>
      <c r="X118" s="82">
        <f t="shared" si="250"/>
        <v>0</v>
      </c>
      <c r="Y118" s="29"/>
      <c r="Z118" s="82">
        <f t="shared" si="251"/>
        <v>0</v>
      </c>
      <c r="AA118" s="29"/>
      <c r="AB118" s="82">
        <f t="shared" si="252"/>
        <v>0</v>
      </c>
      <c r="AC118" s="78">
        <f t="shared" si="253"/>
        <v>0</v>
      </c>
      <c r="AD118" s="78">
        <f t="shared" si="254"/>
        <v>0</v>
      </c>
    </row>
    <row r="119" spans="2:30" outlineLevel="1" x14ac:dyDescent="0.3">
      <c r="B119" s="80">
        <v>5</v>
      </c>
      <c r="C119" s="24"/>
      <c r="D119" s="28">
        <v>0.68</v>
      </c>
      <c r="E119" s="29"/>
      <c r="F119" s="82">
        <f t="shared" si="241"/>
        <v>0</v>
      </c>
      <c r="G119" s="29"/>
      <c r="H119" s="82">
        <f t="shared" si="242"/>
        <v>0</v>
      </c>
      <c r="I119" s="29"/>
      <c r="J119" s="82">
        <f t="shared" si="243"/>
        <v>0</v>
      </c>
      <c r="K119" s="29"/>
      <c r="L119" s="82">
        <f t="shared" si="244"/>
        <v>0</v>
      </c>
      <c r="M119" s="29"/>
      <c r="N119" s="82">
        <f t="shared" si="245"/>
        <v>0</v>
      </c>
      <c r="O119" s="29"/>
      <c r="P119" s="82">
        <f t="shared" si="246"/>
        <v>0</v>
      </c>
      <c r="Q119" s="29"/>
      <c r="R119" s="82">
        <f t="shared" si="247"/>
        <v>0</v>
      </c>
      <c r="S119" s="29"/>
      <c r="T119" s="82">
        <f t="shared" si="248"/>
        <v>0</v>
      </c>
      <c r="U119" s="29"/>
      <c r="V119" s="82">
        <f t="shared" si="249"/>
        <v>0</v>
      </c>
      <c r="W119" s="29"/>
      <c r="X119" s="82">
        <f t="shared" si="250"/>
        <v>0</v>
      </c>
      <c r="Y119" s="29"/>
      <c r="Z119" s="82">
        <f t="shared" si="251"/>
        <v>0</v>
      </c>
      <c r="AA119" s="29"/>
      <c r="AB119" s="82">
        <f t="shared" si="252"/>
        <v>0</v>
      </c>
      <c r="AC119" s="78">
        <f t="shared" si="253"/>
        <v>0</v>
      </c>
      <c r="AD119" s="78">
        <f t="shared" si="254"/>
        <v>0</v>
      </c>
    </row>
    <row r="120" spans="2:30" outlineLevel="1" x14ac:dyDescent="0.3">
      <c r="B120" s="80">
        <v>6</v>
      </c>
      <c r="C120" s="24"/>
      <c r="D120" s="28">
        <v>0.68</v>
      </c>
      <c r="E120" s="29"/>
      <c r="F120" s="82">
        <f t="shared" si="241"/>
        <v>0</v>
      </c>
      <c r="G120" s="29"/>
      <c r="H120" s="82">
        <f t="shared" si="242"/>
        <v>0</v>
      </c>
      <c r="I120" s="29"/>
      <c r="J120" s="82">
        <f t="shared" si="243"/>
        <v>0</v>
      </c>
      <c r="K120" s="29"/>
      <c r="L120" s="82">
        <f t="shared" si="244"/>
        <v>0</v>
      </c>
      <c r="M120" s="29"/>
      <c r="N120" s="82">
        <f t="shared" si="245"/>
        <v>0</v>
      </c>
      <c r="O120" s="29"/>
      <c r="P120" s="82">
        <f t="shared" si="246"/>
        <v>0</v>
      </c>
      <c r="Q120" s="29"/>
      <c r="R120" s="82">
        <f t="shared" si="247"/>
        <v>0</v>
      </c>
      <c r="S120" s="29"/>
      <c r="T120" s="82">
        <f t="shared" si="248"/>
        <v>0</v>
      </c>
      <c r="U120" s="29"/>
      <c r="V120" s="82">
        <f t="shared" si="249"/>
        <v>0</v>
      </c>
      <c r="W120" s="29"/>
      <c r="X120" s="82">
        <f t="shared" si="250"/>
        <v>0</v>
      </c>
      <c r="Y120" s="29"/>
      <c r="Z120" s="82">
        <f t="shared" si="251"/>
        <v>0</v>
      </c>
      <c r="AA120" s="29"/>
      <c r="AB120" s="82">
        <f t="shared" si="252"/>
        <v>0</v>
      </c>
      <c r="AC120" s="78">
        <f t="shared" si="253"/>
        <v>0</v>
      </c>
      <c r="AD120" s="78">
        <f t="shared" si="254"/>
        <v>0</v>
      </c>
    </row>
    <row r="121" spans="2:30" outlineLevel="1" x14ac:dyDescent="0.3">
      <c r="B121" s="80">
        <v>7</v>
      </c>
      <c r="C121" s="24"/>
      <c r="D121" s="28">
        <v>0.68</v>
      </c>
      <c r="E121" s="29"/>
      <c r="F121" s="82">
        <f t="shared" si="241"/>
        <v>0</v>
      </c>
      <c r="G121" s="29"/>
      <c r="H121" s="82">
        <f t="shared" si="242"/>
        <v>0</v>
      </c>
      <c r="I121" s="29"/>
      <c r="J121" s="82">
        <f t="shared" si="243"/>
        <v>0</v>
      </c>
      <c r="K121" s="29"/>
      <c r="L121" s="82">
        <f t="shared" si="244"/>
        <v>0</v>
      </c>
      <c r="M121" s="29"/>
      <c r="N121" s="82">
        <f t="shared" si="245"/>
        <v>0</v>
      </c>
      <c r="O121" s="29"/>
      <c r="P121" s="82">
        <f t="shared" si="246"/>
        <v>0</v>
      </c>
      <c r="Q121" s="29"/>
      <c r="R121" s="82">
        <f t="shared" si="247"/>
        <v>0</v>
      </c>
      <c r="S121" s="29"/>
      <c r="T121" s="82">
        <f t="shared" si="248"/>
        <v>0</v>
      </c>
      <c r="U121" s="29"/>
      <c r="V121" s="82">
        <f t="shared" si="249"/>
        <v>0</v>
      </c>
      <c r="W121" s="29"/>
      <c r="X121" s="82">
        <f t="shared" si="250"/>
        <v>0</v>
      </c>
      <c r="Y121" s="29"/>
      <c r="Z121" s="82">
        <f t="shared" si="251"/>
        <v>0</v>
      </c>
      <c r="AA121" s="29"/>
      <c r="AB121" s="82">
        <f t="shared" si="252"/>
        <v>0</v>
      </c>
      <c r="AC121" s="78">
        <f t="shared" si="253"/>
        <v>0</v>
      </c>
      <c r="AD121" s="78">
        <f t="shared" si="254"/>
        <v>0</v>
      </c>
    </row>
    <row r="122" spans="2:30" outlineLevel="1" x14ac:dyDescent="0.3">
      <c r="B122" s="80">
        <v>8</v>
      </c>
      <c r="C122" s="24"/>
      <c r="D122" s="28">
        <v>0.68</v>
      </c>
      <c r="E122" s="29"/>
      <c r="F122" s="82">
        <f t="shared" si="241"/>
        <v>0</v>
      </c>
      <c r="G122" s="29"/>
      <c r="H122" s="82">
        <f t="shared" si="242"/>
        <v>0</v>
      </c>
      <c r="I122" s="29"/>
      <c r="J122" s="82">
        <f t="shared" si="243"/>
        <v>0</v>
      </c>
      <c r="K122" s="29"/>
      <c r="L122" s="82">
        <f t="shared" si="244"/>
        <v>0</v>
      </c>
      <c r="M122" s="29"/>
      <c r="N122" s="82">
        <f t="shared" si="245"/>
        <v>0</v>
      </c>
      <c r="O122" s="29"/>
      <c r="P122" s="82">
        <f t="shared" si="246"/>
        <v>0</v>
      </c>
      <c r="Q122" s="29"/>
      <c r="R122" s="82">
        <f t="shared" si="247"/>
        <v>0</v>
      </c>
      <c r="S122" s="29"/>
      <c r="T122" s="82">
        <f t="shared" si="248"/>
        <v>0</v>
      </c>
      <c r="U122" s="29"/>
      <c r="V122" s="82">
        <f t="shared" si="249"/>
        <v>0</v>
      </c>
      <c r="W122" s="29"/>
      <c r="X122" s="82">
        <f t="shared" si="250"/>
        <v>0</v>
      </c>
      <c r="Y122" s="29"/>
      <c r="Z122" s="82">
        <f t="shared" si="251"/>
        <v>0</v>
      </c>
      <c r="AA122" s="29"/>
      <c r="AB122" s="82">
        <f t="shared" si="252"/>
        <v>0</v>
      </c>
      <c r="AC122" s="78">
        <f t="shared" si="253"/>
        <v>0</v>
      </c>
      <c r="AD122" s="78">
        <f t="shared" si="254"/>
        <v>0</v>
      </c>
    </row>
    <row r="123" spans="2:30" outlineLevel="1" x14ac:dyDescent="0.3">
      <c r="B123" s="80">
        <v>9</v>
      </c>
      <c r="C123" s="24"/>
      <c r="D123" s="28">
        <v>0.68</v>
      </c>
      <c r="E123" s="29"/>
      <c r="F123" s="82">
        <f t="shared" si="241"/>
        <v>0</v>
      </c>
      <c r="G123" s="29"/>
      <c r="H123" s="82">
        <f t="shared" si="242"/>
        <v>0</v>
      </c>
      <c r="I123" s="29"/>
      <c r="J123" s="82">
        <f t="shared" si="243"/>
        <v>0</v>
      </c>
      <c r="K123" s="29"/>
      <c r="L123" s="82">
        <f t="shared" si="244"/>
        <v>0</v>
      </c>
      <c r="M123" s="29"/>
      <c r="N123" s="82">
        <f t="shared" si="245"/>
        <v>0</v>
      </c>
      <c r="O123" s="29"/>
      <c r="P123" s="82">
        <f t="shared" si="246"/>
        <v>0</v>
      </c>
      <c r="Q123" s="29"/>
      <c r="R123" s="82">
        <f t="shared" si="247"/>
        <v>0</v>
      </c>
      <c r="S123" s="29"/>
      <c r="T123" s="82">
        <f t="shared" si="248"/>
        <v>0</v>
      </c>
      <c r="U123" s="29"/>
      <c r="V123" s="82">
        <f t="shared" si="249"/>
        <v>0</v>
      </c>
      <c r="W123" s="29"/>
      <c r="X123" s="82">
        <f t="shared" si="250"/>
        <v>0</v>
      </c>
      <c r="Y123" s="29"/>
      <c r="Z123" s="82">
        <f t="shared" si="251"/>
        <v>0</v>
      </c>
      <c r="AA123" s="29"/>
      <c r="AB123" s="82">
        <f t="shared" si="252"/>
        <v>0</v>
      </c>
      <c r="AC123" s="78">
        <f t="shared" si="253"/>
        <v>0</v>
      </c>
      <c r="AD123" s="78">
        <f t="shared" si="254"/>
        <v>0</v>
      </c>
    </row>
    <row r="124" spans="2:30" outlineLevel="1" x14ac:dyDescent="0.3">
      <c r="B124" s="80">
        <v>10</v>
      </c>
      <c r="C124" s="24"/>
      <c r="D124" s="28">
        <v>0.68</v>
      </c>
      <c r="E124" s="29"/>
      <c r="F124" s="82">
        <f t="shared" si="241"/>
        <v>0</v>
      </c>
      <c r="G124" s="29"/>
      <c r="H124" s="82">
        <f t="shared" si="242"/>
        <v>0</v>
      </c>
      <c r="I124" s="29"/>
      <c r="J124" s="82">
        <f t="shared" si="243"/>
        <v>0</v>
      </c>
      <c r="K124" s="29"/>
      <c r="L124" s="82">
        <f t="shared" si="244"/>
        <v>0</v>
      </c>
      <c r="M124" s="29"/>
      <c r="N124" s="82">
        <f t="shared" si="245"/>
        <v>0</v>
      </c>
      <c r="O124" s="29"/>
      <c r="P124" s="82">
        <f t="shared" si="246"/>
        <v>0</v>
      </c>
      <c r="Q124" s="29"/>
      <c r="R124" s="82">
        <f t="shared" si="247"/>
        <v>0</v>
      </c>
      <c r="S124" s="29"/>
      <c r="T124" s="82">
        <f t="shared" si="248"/>
        <v>0</v>
      </c>
      <c r="U124" s="29"/>
      <c r="V124" s="82">
        <f t="shared" si="249"/>
        <v>0</v>
      </c>
      <c r="W124" s="29"/>
      <c r="X124" s="82">
        <f t="shared" si="250"/>
        <v>0</v>
      </c>
      <c r="Y124" s="29"/>
      <c r="Z124" s="82">
        <f t="shared" si="251"/>
        <v>0</v>
      </c>
      <c r="AA124" s="29"/>
      <c r="AB124" s="82">
        <f t="shared" si="252"/>
        <v>0</v>
      </c>
      <c r="AC124" s="78">
        <f t="shared" si="253"/>
        <v>0</v>
      </c>
      <c r="AD124" s="78">
        <f t="shared" si="254"/>
        <v>0</v>
      </c>
    </row>
    <row r="125" spans="2:30" outlineLevel="1" x14ac:dyDescent="0.3">
      <c r="B125" s="80">
        <v>11</v>
      </c>
      <c r="C125" s="24"/>
      <c r="D125" s="28">
        <v>0.68</v>
      </c>
      <c r="E125" s="29"/>
      <c r="F125" s="82">
        <f t="shared" si="241"/>
        <v>0</v>
      </c>
      <c r="G125" s="29"/>
      <c r="H125" s="82">
        <f t="shared" si="242"/>
        <v>0</v>
      </c>
      <c r="I125" s="29"/>
      <c r="J125" s="82">
        <f t="shared" si="243"/>
        <v>0</v>
      </c>
      <c r="K125" s="29"/>
      <c r="L125" s="82">
        <f t="shared" si="244"/>
        <v>0</v>
      </c>
      <c r="M125" s="29"/>
      <c r="N125" s="82">
        <f t="shared" si="245"/>
        <v>0</v>
      </c>
      <c r="O125" s="29"/>
      <c r="P125" s="82">
        <f t="shared" si="246"/>
        <v>0</v>
      </c>
      <c r="Q125" s="29"/>
      <c r="R125" s="82">
        <f t="shared" si="247"/>
        <v>0</v>
      </c>
      <c r="S125" s="29"/>
      <c r="T125" s="82">
        <f t="shared" si="248"/>
        <v>0</v>
      </c>
      <c r="U125" s="29"/>
      <c r="V125" s="82">
        <f t="shared" si="249"/>
        <v>0</v>
      </c>
      <c r="W125" s="29"/>
      <c r="X125" s="82">
        <f t="shared" si="250"/>
        <v>0</v>
      </c>
      <c r="Y125" s="29"/>
      <c r="Z125" s="82">
        <f t="shared" si="251"/>
        <v>0</v>
      </c>
      <c r="AA125" s="29"/>
      <c r="AB125" s="82">
        <f t="shared" si="252"/>
        <v>0</v>
      </c>
      <c r="AC125" s="78">
        <f t="shared" si="253"/>
        <v>0</v>
      </c>
      <c r="AD125" s="78">
        <f t="shared" si="254"/>
        <v>0</v>
      </c>
    </row>
    <row r="126" spans="2:30" outlineLevel="1" x14ac:dyDescent="0.3">
      <c r="B126" s="80">
        <v>12</v>
      </c>
      <c r="C126" s="24"/>
      <c r="D126" s="28">
        <v>0.68</v>
      </c>
      <c r="E126" s="29"/>
      <c r="F126" s="82">
        <f t="shared" si="241"/>
        <v>0</v>
      </c>
      <c r="G126" s="29"/>
      <c r="H126" s="82">
        <f t="shared" si="242"/>
        <v>0</v>
      </c>
      <c r="I126" s="29"/>
      <c r="J126" s="82">
        <f t="shared" si="243"/>
        <v>0</v>
      </c>
      <c r="K126" s="29"/>
      <c r="L126" s="82">
        <f t="shared" si="244"/>
        <v>0</v>
      </c>
      <c r="M126" s="29"/>
      <c r="N126" s="82">
        <f t="shared" si="245"/>
        <v>0</v>
      </c>
      <c r="O126" s="29"/>
      <c r="P126" s="82">
        <f t="shared" si="246"/>
        <v>0</v>
      </c>
      <c r="Q126" s="29"/>
      <c r="R126" s="82">
        <f t="shared" si="247"/>
        <v>0</v>
      </c>
      <c r="S126" s="29"/>
      <c r="T126" s="82">
        <f t="shared" si="248"/>
        <v>0</v>
      </c>
      <c r="U126" s="29"/>
      <c r="V126" s="82">
        <f t="shared" si="249"/>
        <v>0</v>
      </c>
      <c r="W126" s="29"/>
      <c r="X126" s="82">
        <f t="shared" si="250"/>
        <v>0</v>
      </c>
      <c r="Y126" s="29"/>
      <c r="Z126" s="82">
        <f t="shared" si="251"/>
        <v>0</v>
      </c>
      <c r="AA126" s="29"/>
      <c r="AB126" s="82">
        <f t="shared" si="252"/>
        <v>0</v>
      </c>
      <c r="AC126" s="78">
        <f t="shared" si="253"/>
        <v>0</v>
      </c>
      <c r="AD126" s="78">
        <f t="shared" si="254"/>
        <v>0</v>
      </c>
    </row>
    <row r="127" spans="2:30" outlineLevel="1" x14ac:dyDescent="0.3">
      <c r="B127" s="80">
        <v>13</v>
      </c>
      <c r="C127" s="24"/>
      <c r="D127" s="28">
        <v>0.68</v>
      </c>
      <c r="E127" s="29"/>
      <c r="F127" s="82">
        <f t="shared" si="241"/>
        <v>0</v>
      </c>
      <c r="G127" s="29"/>
      <c r="H127" s="82">
        <f t="shared" si="242"/>
        <v>0</v>
      </c>
      <c r="I127" s="29"/>
      <c r="J127" s="82">
        <f t="shared" si="243"/>
        <v>0</v>
      </c>
      <c r="K127" s="29"/>
      <c r="L127" s="82">
        <f t="shared" si="244"/>
        <v>0</v>
      </c>
      <c r="M127" s="29"/>
      <c r="N127" s="82">
        <f t="shared" si="245"/>
        <v>0</v>
      </c>
      <c r="O127" s="29"/>
      <c r="P127" s="82">
        <f t="shared" si="246"/>
        <v>0</v>
      </c>
      <c r="Q127" s="29"/>
      <c r="R127" s="82">
        <f t="shared" si="247"/>
        <v>0</v>
      </c>
      <c r="S127" s="29"/>
      <c r="T127" s="82">
        <f t="shared" si="248"/>
        <v>0</v>
      </c>
      <c r="U127" s="29"/>
      <c r="V127" s="82">
        <f t="shared" si="249"/>
        <v>0</v>
      </c>
      <c r="W127" s="29"/>
      <c r="X127" s="82">
        <f t="shared" si="250"/>
        <v>0</v>
      </c>
      <c r="Y127" s="29"/>
      <c r="Z127" s="82">
        <f t="shared" si="251"/>
        <v>0</v>
      </c>
      <c r="AA127" s="29"/>
      <c r="AB127" s="82">
        <f t="shared" si="252"/>
        <v>0</v>
      </c>
      <c r="AC127" s="78">
        <f t="shared" si="253"/>
        <v>0</v>
      </c>
      <c r="AD127" s="78">
        <f t="shared" si="254"/>
        <v>0</v>
      </c>
    </row>
    <row r="128" spans="2:30" outlineLevel="1" x14ac:dyDescent="0.3">
      <c r="B128" s="80">
        <v>14</v>
      </c>
      <c r="C128" s="24"/>
      <c r="D128" s="28">
        <v>0.68</v>
      </c>
      <c r="E128" s="29"/>
      <c r="F128" s="82">
        <f t="shared" si="241"/>
        <v>0</v>
      </c>
      <c r="G128" s="29"/>
      <c r="H128" s="82">
        <f t="shared" si="242"/>
        <v>0</v>
      </c>
      <c r="I128" s="29"/>
      <c r="J128" s="82">
        <f t="shared" si="243"/>
        <v>0</v>
      </c>
      <c r="K128" s="29"/>
      <c r="L128" s="82">
        <f t="shared" si="244"/>
        <v>0</v>
      </c>
      <c r="M128" s="29"/>
      <c r="N128" s="82">
        <f t="shared" si="245"/>
        <v>0</v>
      </c>
      <c r="O128" s="29"/>
      <c r="P128" s="82">
        <f t="shared" si="246"/>
        <v>0</v>
      </c>
      <c r="Q128" s="29"/>
      <c r="R128" s="82">
        <f t="shared" si="247"/>
        <v>0</v>
      </c>
      <c r="S128" s="29"/>
      <c r="T128" s="82">
        <f t="shared" si="248"/>
        <v>0</v>
      </c>
      <c r="U128" s="29"/>
      <c r="V128" s="82">
        <f t="shared" si="249"/>
        <v>0</v>
      </c>
      <c r="W128" s="29"/>
      <c r="X128" s="82">
        <f t="shared" si="250"/>
        <v>0</v>
      </c>
      <c r="Y128" s="29"/>
      <c r="Z128" s="82">
        <f t="shared" si="251"/>
        <v>0</v>
      </c>
      <c r="AA128" s="29"/>
      <c r="AB128" s="82">
        <f t="shared" si="252"/>
        <v>0</v>
      </c>
      <c r="AC128" s="78">
        <f t="shared" si="253"/>
        <v>0</v>
      </c>
      <c r="AD128" s="78">
        <f t="shared" si="254"/>
        <v>0</v>
      </c>
    </row>
    <row r="129" spans="1:30" outlineLevel="1" x14ac:dyDescent="0.3">
      <c r="B129" s="80">
        <v>15</v>
      </c>
      <c r="C129" s="24"/>
      <c r="D129" s="28">
        <v>0.68</v>
      </c>
      <c r="E129" s="29"/>
      <c r="F129" s="82">
        <f t="shared" si="241"/>
        <v>0</v>
      </c>
      <c r="G129" s="29"/>
      <c r="H129" s="82">
        <f t="shared" si="242"/>
        <v>0</v>
      </c>
      <c r="I129" s="29"/>
      <c r="J129" s="82">
        <f t="shared" si="243"/>
        <v>0</v>
      </c>
      <c r="K129" s="29"/>
      <c r="L129" s="82">
        <f t="shared" si="244"/>
        <v>0</v>
      </c>
      <c r="M129" s="29"/>
      <c r="N129" s="82">
        <f t="shared" si="245"/>
        <v>0</v>
      </c>
      <c r="O129" s="29"/>
      <c r="P129" s="82">
        <f t="shared" si="246"/>
        <v>0</v>
      </c>
      <c r="Q129" s="29"/>
      <c r="R129" s="82">
        <f t="shared" si="247"/>
        <v>0</v>
      </c>
      <c r="S129" s="29"/>
      <c r="T129" s="82">
        <f t="shared" si="248"/>
        <v>0</v>
      </c>
      <c r="U129" s="29"/>
      <c r="V129" s="82">
        <f t="shared" si="249"/>
        <v>0</v>
      </c>
      <c r="W129" s="29"/>
      <c r="X129" s="82">
        <f t="shared" si="250"/>
        <v>0</v>
      </c>
      <c r="Y129" s="29"/>
      <c r="Z129" s="82">
        <f t="shared" si="251"/>
        <v>0</v>
      </c>
      <c r="AA129" s="29"/>
      <c r="AB129" s="82">
        <f t="shared" si="252"/>
        <v>0</v>
      </c>
      <c r="AC129" s="78">
        <f t="shared" si="253"/>
        <v>0</v>
      </c>
      <c r="AD129" s="78">
        <f t="shared" si="254"/>
        <v>0</v>
      </c>
    </row>
    <row r="130" spans="1:30" outlineLevel="1" x14ac:dyDescent="0.3">
      <c r="B130" s="80">
        <v>16</v>
      </c>
      <c r="C130" s="24"/>
      <c r="D130" s="28">
        <v>0.68</v>
      </c>
      <c r="E130" s="29"/>
      <c r="F130" s="82">
        <f t="shared" si="241"/>
        <v>0</v>
      </c>
      <c r="G130" s="29"/>
      <c r="H130" s="82">
        <f t="shared" si="242"/>
        <v>0</v>
      </c>
      <c r="I130" s="29"/>
      <c r="J130" s="82">
        <f t="shared" si="243"/>
        <v>0</v>
      </c>
      <c r="K130" s="29"/>
      <c r="L130" s="82">
        <f t="shared" si="244"/>
        <v>0</v>
      </c>
      <c r="M130" s="29"/>
      <c r="N130" s="82">
        <f t="shared" si="245"/>
        <v>0</v>
      </c>
      <c r="O130" s="29"/>
      <c r="P130" s="82">
        <f t="shared" si="246"/>
        <v>0</v>
      </c>
      <c r="Q130" s="29"/>
      <c r="R130" s="82">
        <f t="shared" si="247"/>
        <v>0</v>
      </c>
      <c r="S130" s="29"/>
      <c r="T130" s="82">
        <f t="shared" si="248"/>
        <v>0</v>
      </c>
      <c r="U130" s="29"/>
      <c r="V130" s="82">
        <f t="shared" si="249"/>
        <v>0</v>
      </c>
      <c r="W130" s="29"/>
      <c r="X130" s="82">
        <f t="shared" si="250"/>
        <v>0</v>
      </c>
      <c r="Y130" s="29"/>
      <c r="Z130" s="82">
        <f t="shared" si="251"/>
        <v>0</v>
      </c>
      <c r="AA130" s="29"/>
      <c r="AB130" s="82">
        <f t="shared" si="252"/>
        <v>0</v>
      </c>
      <c r="AC130" s="78">
        <f t="shared" si="253"/>
        <v>0</v>
      </c>
      <c r="AD130" s="78">
        <f t="shared" si="254"/>
        <v>0</v>
      </c>
    </row>
    <row r="131" spans="1:30" outlineLevel="1" x14ac:dyDescent="0.3">
      <c r="B131" s="80">
        <v>17</v>
      </c>
      <c r="C131" s="24"/>
      <c r="D131" s="28">
        <v>0.68</v>
      </c>
      <c r="E131" s="29"/>
      <c r="F131" s="82">
        <f t="shared" si="241"/>
        <v>0</v>
      </c>
      <c r="G131" s="29"/>
      <c r="H131" s="82">
        <f t="shared" si="242"/>
        <v>0</v>
      </c>
      <c r="I131" s="29"/>
      <c r="J131" s="82">
        <f t="shared" si="243"/>
        <v>0</v>
      </c>
      <c r="K131" s="29"/>
      <c r="L131" s="82">
        <f t="shared" si="244"/>
        <v>0</v>
      </c>
      <c r="M131" s="29"/>
      <c r="N131" s="82">
        <f t="shared" si="245"/>
        <v>0</v>
      </c>
      <c r="O131" s="29"/>
      <c r="P131" s="82">
        <f t="shared" si="246"/>
        <v>0</v>
      </c>
      <c r="Q131" s="29"/>
      <c r="R131" s="82">
        <f t="shared" si="247"/>
        <v>0</v>
      </c>
      <c r="S131" s="29"/>
      <c r="T131" s="82">
        <f t="shared" si="248"/>
        <v>0</v>
      </c>
      <c r="U131" s="29"/>
      <c r="V131" s="82">
        <f t="shared" si="249"/>
        <v>0</v>
      </c>
      <c r="W131" s="29"/>
      <c r="X131" s="82">
        <f t="shared" si="250"/>
        <v>0</v>
      </c>
      <c r="Y131" s="29"/>
      <c r="Z131" s="82">
        <f t="shared" si="251"/>
        <v>0</v>
      </c>
      <c r="AA131" s="29"/>
      <c r="AB131" s="82">
        <f t="shared" si="252"/>
        <v>0</v>
      </c>
      <c r="AC131" s="78">
        <f t="shared" si="253"/>
        <v>0</v>
      </c>
      <c r="AD131" s="78">
        <f t="shared" si="254"/>
        <v>0</v>
      </c>
    </row>
    <row r="132" spans="1:30" outlineLevel="1" x14ac:dyDescent="0.3">
      <c r="B132" s="80">
        <v>18</v>
      </c>
      <c r="C132" s="24"/>
      <c r="D132" s="28">
        <v>0.68</v>
      </c>
      <c r="E132" s="29"/>
      <c r="F132" s="82">
        <f t="shared" si="241"/>
        <v>0</v>
      </c>
      <c r="G132" s="29"/>
      <c r="H132" s="82">
        <f t="shared" si="242"/>
        <v>0</v>
      </c>
      <c r="I132" s="29"/>
      <c r="J132" s="82">
        <f t="shared" si="243"/>
        <v>0</v>
      </c>
      <c r="K132" s="29"/>
      <c r="L132" s="82">
        <f t="shared" si="244"/>
        <v>0</v>
      </c>
      <c r="M132" s="29"/>
      <c r="N132" s="82">
        <f t="shared" si="245"/>
        <v>0</v>
      </c>
      <c r="O132" s="29"/>
      <c r="P132" s="82">
        <f t="shared" si="246"/>
        <v>0</v>
      </c>
      <c r="Q132" s="29"/>
      <c r="R132" s="82">
        <f t="shared" si="247"/>
        <v>0</v>
      </c>
      <c r="S132" s="29"/>
      <c r="T132" s="82">
        <f t="shared" si="248"/>
        <v>0</v>
      </c>
      <c r="U132" s="29"/>
      <c r="V132" s="82">
        <f t="shared" si="249"/>
        <v>0</v>
      </c>
      <c r="W132" s="29"/>
      <c r="X132" s="82">
        <f t="shared" si="250"/>
        <v>0</v>
      </c>
      <c r="Y132" s="29"/>
      <c r="Z132" s="82">
        <f t="shared" si="251"/>
        <v>0</v>
      </c>
      <c r="AA132" s="29"/>
      <c r="AB132" s="82">
        <f t="shared" si="252"/>
        <v>0</v>
      </c>
      <c r="AC132" s="78">
        <f t="shared" si="253"/>
        <v>0</v>
      </c>
      <c r="AD132" s="78">
        <f t="shared" si="254"/>
        <v>0</v>
      </c>
    </row>
    <row r="133" spans="1:30" outlineLevel="1" x14ac:dyDescent="0.3">
      <c r="B133" s="80">
        <v>19</v>
      </c>
      <c r="C133" s="24"/>
      <c r="D133" s="28">
        <v>0.68</v>
      </c>
      <c r="E133" s="29"/>
      <c r="F133" s="82">
        <f t="shared" si="241"/>
        <v>0</v>
      </c>
      <c r="G133" s="29"/>
      <c r="H133" s="82">
        <f t="shared" si="242"/>
        <v>0</v>
      </c>
      <c r="I133" s="29"/>
      <c r="J133" s="82">
        <f t="shared" si="243"/>
        <v>0</v>
      </c>
      <c r="K133" s="29"/>
      <c r="L133" s="82">
        <f t="shared" si="244"/>
        <v>0</v>
      </c>
      <c r="M133" s="29"/>
      <c r="N133" s="82">
        <f t="shared" si="245"/>
        <v>0</v>
      </c>
      <c r="O133" s="29"/>
      <c r="P133" s="82">
        <f t="shared" si="246"/>
        <v>0</v>
      </c>
      <c r="Q133" s="29"/>
      <c r="R133" s="82">
        <f t="shared" si="247"/>
        <v>0</v>
      </c>
      <c r="S133" s="29"/>
      <c r="T133" s="82">
        <f t="shared" si="248"/>
        <v>0</v>
      </c>
      <c r="U133" s="29"/>
      <c r="V133" s="82">
        <f t="shared" si="249"/>
        <v>0</v>
      </c>
      <c r="W133" s="29"/>
      <c r="X133" s="82">
        <f t="shared" si="250"/>
        <v>0</v>
      </c>
      <c r="Y133" s="29"/>
      <c r="Z133" s="82">
        <f t="shared" si="251"/>
        <v>0</v>
      </c>
      <c r="AA133" s="29"/>
      <c r="AB133" s="82">
        <f t="shared" si="252"/>
        <v>0</v>
      </c>
      <c r="AC133" s="78">
        <f t="shared" si="253"/>
        <v>0</v>
      </c>
      <c r="AD133" s="78">
        <f t="shared" si="254"/>
        <v>0</v>
      </c>
    </row>
    <row r="134" spans="1:30" outlineLevel="1" x14ac:dyDescent="0.3">
      <c r="B134" s="80">
        <v>20</v>
      </c>
      <c r="C134" s="24"/>
      <c r="D134" s="28">
        <v>0.68</v>
      </c>
      <c r="E134" s="29"/>
      <c r="F134" s="82">
        <f t="shared" si="241"/>
        <v>0</v>
      </c>
      <c r="G134" s="29"/>
      <c r="H134" s="82">
        <f t="shared" si="242"/>
        <v>0</v>
      </c>
      <c r="I134" s="29"/>
      <c r="J134" s="82">
        <f t="shared" si="243"/>
        <v>0</v>
      </c>
      <c r="K134" s="29"/>
      <c r="L134" s="82">
        <f t="shared" si="244"/>
        <v>0</v>
      </c>
      <c r="M134" s="29"/>
      <c r="N134" s="82">
        <f t="shared" si="245"/>
        <v>0</v>
      </c>
      <c r="O134" s="29"/>
      <c r="P134" s="82">
        <f t="shared" si="246"/>
        <v>0</v>
      </c>
      <c r="Q134" s="29"/>
      <c r="R134" s="82">
        <f t="shared" si="247"/>
        <v>0</v>
      </c>
      <c r="S134" s="29"/>
      <c r="T134" s="82">
        <f t="shared" si="248"/>
        <v>0</v>
      </c>
      <c r="U134" s="29"/>
      <c r="V134" s="82">
        <f t="shared" si="249"/>
        <v>0</v>
      </c>
      <c r="W134" s="29"/>
      <c r="X134" s="82">
        <f t="shared" si="250"/>
        <v>0</v>
      </c>
      <c r="Y134" s="29"/>
      <c r="Z134" s="82">
        <f t="shared" si="251"/>
        <v>0</v>
      </c>
      <c r="AA134" s="29"/>
      <c r="AB134" s="82">
        <f t="shared" si="252"/>
        <v>0</v>
      </c>
      <c r="AC134" s="78">
        <f t="shared" si="253"/>
        <v>0</v>
      </c>
      <c r="AD134" s="78">
        <f t="shared" si="254"/>
        <v>0</v>
      </c>
    </row>
    <row r="135" spans="1:30" outlineLevel="1" x14ac:dyDescent="0.3">
      <c r="B135" s="70" t="s">
        <v>17</v>
      </c>
      <c r="C135" s="70"/>
      <c r="D135" s="71">
        <f>AVERAGE(D115:D134)</f>
        <v>0.67999999999999983</v>
      </c>
      <c r="E135" s="56">
        <f>SUM(E115:E134)</f>
        <v>800000</v>
      </c>
      <c r="F135" s="56">
        <f t="shared" ref="F135:AD135" si="255">SUM(F115:F134)</f>
        <v>1344000</v>
      </c>
      <c r="G135" s="56">
        <f t="shared" si="255"/>
        <v>0</v>
      </c>
      <c r="H135" s="56">
        <f t="shared" si="255"/>
        <v>0</v>
      </c>
      <c r="I135" s="56">
        <f t="shared" si="255"/>
        <v>0</v>
      </c>
      <c r="J135" s="56">
        <f t="shared" si="255"/>
        <v>0</v>
      </c>
      <c r="K135" s="56">
        <f t="shared" si="255"/>
        <v>0</v>
      </c>
      <c r="L135" s="56">
        <f t="shared" si="255"/>
        <v>0</v>
      </c>
      <c r="M135" s="56">
        <f t="shared" si="255"/>
        <v>0</v>
      </c>
      <c r="N135" s="56">
        <f t="shared" si="255"/>
        <v>0</v>
      </c>
      <c r="O135" s="56">
        <f t="shared" si="255"/>
        <v>0</v>
      </c>
      <c r="P135" s="56">
        <f t="shared" si="255"/>
        <v>0</v>
      </c>
      <c r="Q135" s="56">
        <f t="shared" si="255"/>
        <v>0</v>
      </c>
      <c r="R135" s="56">
        <f t="shared" si="255"/>
        <v>0</v>
      </c>
      <c r="S135" s="56">
        <f t="shared" si="255"/>
        <v>0</v>
      </c>
      <c r="T135" s="56">
        <f t="shared" si="255"/>
        <v>0</v>
      </c>
      <c r="U135" s="56">
        <f t="shared" si="255"/>
        <v>0</v>
      </c>
      <c r="V135" s="56">
        <f t="shared" si="255"/>
        <v>0</v>
      </c>
      <c r="W135" s="56">
        <f t="shared" si="255"/>
        <v>0</v>
      </c>
      <c r="X135" s="56">
        <f t="shared" si="255"/>
        <v>0</v>
      </c>
      <c r="Y135" s="56">
        <f t="shared" si="255"/>
        <v>0</v>
      </c>
      <c r="Z135" s="56">
        <f t="shared" si="255"/>
        <v>0</v>
      </c>
      <c r="AA135" s="56">
        <f t="shared" si="255"/>
        <v>0</v>
      </c>
      <c r="AB135" s="56">
        <f t="shared" si="255"/>
        <v>0</v>
      </c>
      <c r="AC135" s="56">
        <f t="shared" si="255"/>
        <v>800000</v>
      </c>
      <c r="AD135" s="56">
        <f t="shared" si="255"/>
        <v>1344000</v>
      </c>
    </row>
    <row r="136" spans="1:30" outlineLevel="1" x14ac:dyDescent="0.3"/>
    <row r="138" spans="1:30" s="3" customFormat="1" ht="21" x14ac:dyDescent="0.3">
      <c r="A138" s="1"/>
      <c r="B138" s="87" t="s">
        <v>344</v>
      </c>
      <c r="C138" s="33"/>
      <c r="D138" s="34"/>
      <c r="E138" s="4" t="s">
        <v>355</v>
      </c>
      <c r="G138" s="5"/>
      <c r="H138" s="4"/>
      <c r="I138" s="5"/>
      <c r="J138" s="5"/>
    </row>
    <row r="139" spans="1:30" s="1" customFormat="1" ht="4.5" customHeight="1" outlineLevel="1" x14ac:dyDescent="0.3"/>
    <row r="140" spans="1:30" s="3" customFormat="1" outlineLevel="1" x14ac:dyDescent="0.3">
      <c r="A140" s="1"/>
      <c r="B140" s="67" t="s">
        <v>0</v>
      </c>
      <c r="C140" s="60" t="s">
        <v>19</v>
      </c>
      <c r="D140" s="55" t="s">
        <v>241</v>
      </c>
      <c r="E140" s="55" t="s">
        <v>350</v>
      </c>
      <c r="F140" s="4"/>
      <c r="G140" s="5"/>
      <c r="H140" s="5"/>
    </row>
    <row r="141" spans="1:30" s="3" customFormat="1" outlineLevel="1" x14ac:dyDescent="0.3">
      <c r="A141" s="1"/>
      <c r="B141" s="73">
        <v>1</v>
      </c>
      <c r="C141" s="57" t="s">
        <v>345</v>
      </c>
      <c r="D141" s="58">
        <f>AC27</f>
        <v>800000</v>
      </c>
      <c r="E141" s="58">
        <f>AD27</f>
        <v>1344000</v>
      </c>
      <c r="F141" s="4"/>
      <c r="G141" s="5"/>
      <c r="H141" s="5"/>
    </row>
    <row r="142" spans="1:30" s="3" customFormat="1" outlineLevel="1" x14ac:dyDescent="0.3">
      <c r="A142" s="1"/>
      <c r="B142" s="73">
        <v>2</v>
      </c>
      <c r="C142" s="57" t="s">
        <v>346</v>
      </c>
      <c r="D142" s="58">
        <f>AC54</f>
        <v>800000</v>
      </c>
      <c r="E142" s="58">
        <f>AD54</f>
        <v>1344000</v>
      </c>
      <c r="F142" s="4"/>
      <c r="G142" s="5"/>
      <c r="H142" s="5"/>
    </row>
    <row r="143" spans="1:30" s="3" customFormat="1" outlineLevel="1" x14ac:dyDescent="0.3">
      <c r="A143" s="1"/>
      <c r="B143" s="73">
        <v>3</v>
      </c>
      <c r="C143" s="57" t="s">
        <v>347</v>
      </c>
      <c r="D143" s="58">
        <f>AC81</f>
        <v>800000</v>
      </c>
      <c r="E143" s="58">
        <f>AD81</f>
        <v>1344000</v>
      </c>
      <c r="F143" s="4"/>
      <c r="G143" s="5"/>
      <c r="H143" s="5"/>
    </row>
    <row r="144" spans="1:30" s="3" customFormat="1" outlineLevel="1" x14ac:dyDescent="0.3">
      <c r="A144" s="1"/>
      <c r="B144" s="73">
        <v>4</v>
      </c>
      <c r="C144" s="57" t="s">
        <v>348</v>
      </c>
      <c r="D144" s="58">
        <f>AC108</f>
        <v>800000</v>
      </c>
      <c r="E144" s="58">
        <f>AD108</f>
        <v>1344000</v>
      </c>
      <c r="F144" s="4"/>
      <c r="G144" s="5"/>
      <c r="H144" s="5"/>
    </row>
    <row r="145" spans="1:30" s="3" customFormat="1" outlineLevel="1" x14ac:dyDescent="0.3">
      <c r="A145" s="1"/>
      <c r="B145" s="73">
        <v>5</v>
      </c>
      <c r="C145" s="57" t="s">
        <v>349</v>
      </c>
      <c r="D145" s="58">
        <f>AC135</f>
        <v>800000</v>
      </c>
      <c r="E145" s="58">
        <f>AD135</f>
        <v>1344000</v>
      </c>
      <c r="F145" s="4"/>
      <c r="G145" s="5"/>
      <c r="H145" s="5"/>
    </row>
    <row r="146" spans="1:30" x14ac:dyDescent="0.3">
      <c r="Y146" s="19"/>
      <c r="Z146" s="19"/>
      <c r="AA146" s="19"/>
      <c r="AB146" s="19"/>
      <c r="AC146" s="19"/>
      <c r="AD146" s="19"/>
    </row>
    <row r="147" spans="1:30" x14ac:dyDescent="0.3">
      <c r="Y147" s="19"/>
      <c r="Z147" s="19"/>
      <c r="AA147" s="19"/>
      <c r="AB147" s="19"/>
      <c r="AC147" s="19"/>
      <c r="AD147" s="19"/>
    </row>
    <row r="148" spans="1:30" x14ac:dyDescent="0.3">
      <c r="Y148" s="19"/>
      <c r="Z148" s="19"/>
      <c r="AA148" s="19"/>
      <c r="AB148" s="19"/>
      <c r="AC148" s="19"/>
      <c r="AD148" s="19"/>
    </row>
  </sheetData>
  <mergeCells count="70">
    <mergeCell ref="AA5:AB5"/>
    <mergeCell ref="AC5:AD5"/>
    <mergeCell ref="O5:P5"/>
    <mergeCell ref="Q5:R5"/>
    <mergeCell ref="S5:T5"/>
    <mergeCell ref="U5:V5"/>
    <mergeCell ref="W5:X5"/>
    <mergeCell ref="Y5:Z5"/>
    <mergeCell ref="M5:N5"/>
    <mergeCell ref="B27:C27"/>
    <mergeCell ref="E5:F5"/>
    <mergeCell ref="G5:H5"/>
    <mergeCell ref="I5:J5"/>
    <mergeCell ref="K5:L5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B54:C54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B81:C81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B108:C108"/>
    <mergeCell ref="E113:F113"/>
    <mergeCell ref="G113:H113"/>
    <mergeCell ref="I113:J113"/>
    <mergeCell ref="K113:L113"/>
    <mergeCell ref="W113:X113"/>
    <mergeCell ref="Y113:Z113"/>
    <mergeCell ref="AA113:AB113"/>
    <mergeCell ref="AC113:AD113"/>
    <mergeCell ref="B135:C135"/>
    <mergeCell ref="M113:N113"/>
    <mergeCell ref="O113:P113"/>
    <mergeCell ref="Q113:R113"/>
    <mergeCell ref="S113:T113"/>
    <mergeCell ref="U113:V113"/>
  </mergeCells>
  <pageMargins left="0.23622047244094491" right="0.23622047244094491" top="0.74803149606299213" bottom="0.74803149606299213" header="0.31496062992125984" footer="0.31496062992125984"/>
  <pageSetup scale="31" fitToHeight="0" orientation="landscape" r:id="rId1"/>
  <headerFooter>
    <oddHeader>&amp;R&amp;9© Igor Lazarević 2017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B1:D24"/>
  <sheetViews>
    <sheetView showGridLines="0" zoomScale="85" zoomScaleNormal="85" workbookViewId="0"/>
  </sheetViews>
  <sheetFormatPr defaultColWidth="9.109375" defaultRowHeight="14.4" x14ac:dyDescent="0.3"/>
  <cols>
    <col min="1" max="1" width="5.5546875" style="6" customWidth="1"/>
    <col min="2" max="2" width="49.88671875" style="40" customWidth="1"/>
    <col min="3" max="3" width="1.5546875" style="6" customWidth="1"/>
    <col min="4" max="4" width="70.109375" style="6" customWidth="1"/>
    <col min="5" max="16384" width="9.109375" style="6"/>
  </cols>
  <sheetData>
    <row r="1" spans="2:4" ht="19.5" customHeight="1" x14ac:dyDescent="0.3"/>
    <row r="2" spans="2:4" ht="25.8" x14ac:dyDescent="0.3">
      <c r="B2" s="41" t="s">
        <v>306</v>
      </c>
    </row>
    <row r="3" spans="2:4" ht="8.25" customHeight="1" x14ac:dyDescent="0.3"/>
    <row r="4" spans="2:4" ht="24" customHeight="1" x14ac:dyDescent="0.3">
      <c r="B4" s="42" t="s">
        <v>289</v>
      </c>
      <c r="D4" s="50"/>
    </row>
    <row r="5" spans="2:4" ht="6" customHeight="1" x14ac:dyDescent="0.3">
      <c r="D5" s="50"/>
    </row>
    <row r="6" spans="2:4" ht="24" customHeight="1" x14ac:dyDescent="0.3">
      <c r="B6" s="43" t="s">
        <v>291</v>
      </c>
      <c r="D6" s="50" t="s">
        <v>294</v>
      </c>
    </row>
    <row r="7" spans="2:4" ht="6" customHeight="1" x14ac:dyDescent="0.3">
      <c r="D7" s="50"/>
    </row>
    <row r="8" spans="2:4" ht="24" customHeight="1" x14ac:dyDescent="0.3">
      <c r="B8" s="43" t="s">
        <v>258</v>
      </c>
      <c r="D8" s="50" t="s">
        <v>295</v>
      </c>
    </row>
    <row r="9" spans="2:4" ht="6" customHeight="1" x14ac:dyDescent="0.3">
      <c r="D9" s="50"/>
    </row>
    <row r="10" spans="2:4" ht="24" customHeight="1" x14ac:dyDescent="0.3">
      <c r="B10" s="44" t="s">
        <v>259</v>
      </c>
      <c r="D10" s="50"/>
    </row>
    <row r="11" spans="2:4" ht="6" customHeight="1" x14ac:dyDescent="0.3">
      <c r="D11" s="50"/>
    </row>
    <row r="12" spans="2:4" ht="24" customHeight="1" x14ac:dyDescent="0.3">
      <c r="B12" s="44" t="s">
        <v>260</v>
      </c>
      <c r="D12" s="50"/>
    </row>
    <row r="13" spans="2:4" ht="6" customHeight="1" x14ac:dyDescent="0.3">
      <c r="D13" s="50"/>
    </row>
    <row r="14" spans="2:4" ht="24" customHeight="1" x14ac:dyDescent="0.3">
      <c r="B14" s="45" t="s">
        <v>261</v>
      </c>
      <c r="D14" s="50" t="s">
        <v>298</v>
      </c>
    </row>
    <row r="15" spans="2:4" ht="6" customHeight="1" x14ac:dyDescent="0.3">
      <c r="D15" s="50"/>
    </row>
    <row r="16" spans="2:4" ht="24" customHeight="1" x14ac:dyDescent="0.3">
      <c r="B16" s="45" t="s">
        <v>224</v>
      </c>
      <c r="D16" s="50" t="s">
        <v>299</v>
      </c>
    </row>
    <row r="17" spans="2:4" ht="6" customHeight="1" x14ac:dyDescent="0.3">
      <c r="D17" s="50"/>
    </row>
    <row r="18" spans="2:4" ht="24" customHeight="1" x14ac:dyDescent="0.3">
      <c r="B18" s="45" t="s">
        <v>262</v>
      </c>
      <c r="D18" s="50" t="s">
        <v>300</v>
      </c>
    </row>
    <row r="19" spans="2:4" ht="6" customHeight="1" x14ac:dyDescent="0.3">
      <c r="D19" s="50"/>
    </row>
    <row r="20" spans="2:4" ht="24" customHeight="1" x14ac:dyDescent="0.3">
      <c r="B20" s="45" t="s">
        <v>293</v>
      </c>
      <c r="D20" s="50" t="s">
        <v>296</v>
      </c>
    </row>
    <row r="21" spans="2:4" ht="6" customHeight="1" x14ac:dyDescent="0.3">
      <c r="D21" s="50"/>
    </row>
    <row r="22" spans="2:4" ht="24" customHeight="1" x14ac:dyDescent="0.3">
      <c r="B22" s="45" t="s">
        <v>263</v>
      </c>
      <c r="D22" s="50" t="s">
        <v>301</v>
      </c>
    </row>
    <row r="23" spans="2:4" ht="6" customHeight="1" x14ac:dyDescent="0.3">
      <c r="D23" s="50"/>
    </row>
    <row r="24" spans="2:4" ht="24" customHeight="1" x14ac:dyDescent="0.3">
      <c r="B24" s="45" t="s">
        <v>220</v>
      </c>
      <c r="D24" s="50" t="s">
        <v>297</v>
      </c>
    </row>
  </sheetData>
  <hyperlinks>
    <hyperlink ref="B6" location="Ulaganja!A1" display="Ulaganja" xr:uid="{00000000-0004-0000-0100-000000000000}"/>
    <hyperlink ref="B8" location="'Prihodi i rashodi'!A1" display="Prihodi i rashodi" xr:uid="{00000000-0004-0000-0100-000001000000}"/>
    <hyperlink ref="B10" location="'Bilans uspeha'!A1" display="Bilans uspeha" xr:uid="{00000000-0004-0000-0100-000002000000}"/>
    <hyperlink ref="B12" location="Pokazatelji!A1" display="Pokazatelji " xr:uid="{00000000-0004-0000-0100-000003000000}"/>
    <hyperlink ref="B14" location="'Obračun ulaganja'!A1" display="Obračun ulaganja" xr:uid="{00000000-0004-0000-0100-000004000000}"/>
    <hyperlink ref="B16" location="'Obračun prihoda od prodaje'!A1" display="Obračun prihoda od prodaje" xr:uid="{00000000-0004-0000-0100-000005000000}"/>
    <hyperlink ref="B18" location="'Obračun troškova materijala'!A1" display="Obračun troškova materijala" xr:uid="{00000000-0004-0000-0100-000006000000}"/>
    <hyperlink ref="B20" location="'Obračun troškova energije'!A1" display="Obračun troškova gorina i energije" xr:uid="{00000000-0004-0000-0100-000007000000}"/>
    <hyperlink ref="B22" location="'Obračun amortizacije'!A1" display="Obračun amortizacije " xr:uid="{00000000-0004-0000-0100-000008000000}"/>
    <hyperlink ref="B24" location="'Obračun zarada'!A1" display="Obračun zarada" xr:uid="{00000000-0004-0000-0100-000009000000}"/>
    <hyperlink ref="B4" location="Uputstvo!A1" display="Uputstvo" xr:uid="{00000000-0004-0000-0100-00000A000000}"/>
  </hyperlinks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&amp;R&amp;9© Igor Lazarević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  <pageSetUpPr fitToPage="1"/>
  </sheetPr>
  <dimension ref="B2:D12"/>
  <sheetViews>
    <sheetView showGridLines="0" tabSelected="1" zoomScale="70" zoomScaleNormal="70" workbookViewId="0">
      <selection activeCell="B5" sqref="B5"/>
    </sheetView>
  </sheetViews>
  <sheetFormatPr defaultColWidth="9.109375" defaultRowHeight="14.4" x14ac:dyDescent="0.3"/>
  <cols>
    <col min="1" max="1" width="5.5546875" style="38" customWidth="1"/>
    <col min="2" max="2" width="28.33203125" style="40" customWidth="1"/>
    <col min="3" max="3" width="1.109375" style="38" customWidth="1"/>
    <col min="4" max="4" width="149.5546875" style="40" customWidth="1"/>
    <col min="5" max="16384" width="9.109375" style="38"/>
  </cols>
  <sheetData>
    <row r="2" spans="2:4" ht="19.5" customHeight="1" x14ac:dyDescent="0.3"/>
    <row r="3" spans="2:4" ht="25.8" x14ac:dyDescent="0.3">
      <c r="B3" s="41" t="s">
        <v>290</v>
      </c>
      <c r="C3" s="41"/>
    </row>
    <row r="4" spans="2:4" ht="5.25" customHeight="1" x14ac:dyDescent="0.3">
      <c r="B4" s="48"/>
      <c r="C4" s="40"/>
    </row>
    <row r="5" spans="2:4" ht="99" customHeight="1" x14ac:dyDescent="0.3">
      <c r="B5" s="51" t="s">
        <v>376</v>
      </c>
      <c r="C5" s="47"/>
      <c r="D5" s="52" t="s">
        <v>375</v>
      </c>
    </row>
    <row r="6" spans="2:4" ht="9" customHeight="1" x14ac:dyDescent="0.3">
      <c r="B6" s="49"/>
      <c r="C6" s="47"/>
      <c r="D6" s="46"/>
    </row>
    <row r="7" spans="2:4" ht="41.25" customHeight="1" x14ac:dyDescent="0.3">
      <c r="B7" s="51" t="s">
        <v>304</v>
      </c>
      <c r="C7" s="47"/>
      <c r="D7" s="52" t="s">
        <v>302</v>
      </c>
    </row>
    <row r="8" spans="2:4" ht="9" customHeight="1" x14ac:dyDescent="0.3">
      <c r="B8" s="49"/>
      <c r="C8" s="47"/>
      <c r="D8" s="46"/>
    </row>
    <row r="9" spans="2:4" ht="59.25" customHeight="1" x14ac:dyDescent="0.3">
      <c r="B9" s="51" t="s">
        <v>303</v>
      </c>
      <c r="C9" s="47"/>
      <c r="D9" s="52" t="s">
        <v>292</v>
      </c>
    </row>
    <row r="10" spans="2:4" ht="9" customHeight="1" x14ac:dyDescent="0.3">
      <c r="B10" s="49"/>
      <c r="C10" s="47"/>
      <c r="D10" s="46"/>
    </row>
    <row r="11" spans="2:4" ht="296.39999999999998" customHeight="1" x14ac:dyDescent="0.3">
      <c r="B11" s="51" t="s">
        <v>305</v>
      </c>
      <c r="C11" s="47"/>
      <c r="D11" s="52" t="s">
        <v>379</v>
      </c>
    </row>
    <row r="12" spans="2:4" ht="9" customHeight="1" x14ac:dyDescent="0.3">
      <c r="B12" s="49"/>
      <c r="C12" s="47"/>
      <c r="D12" s="46"/>
    </row>
  </sheetData>
  <pageMargins left="0.7" right="0.7" top="0.75" bottom="0.75" header="0.3" footer="0.3"/>
  <pageSetup scale="66" orientation="landscape" r:id="rId1"/>
  <headerFooter>
    <oddHeader>&amp;R&amp;9© Igor Lazarević 2017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CC"/>
    <pageSetUpPr fitToPage="1"/>
  </sheetPr>
  <dimension ref="B3:H18"/>
  <sheetViews>
    <sheetView showGridLines="0" zoomScale="70" zoomScaleNormal="70" workbookViewId="0">
      <selection activeCell="B5" sqref="B5"/>
    </sheetView>
  </sheetViews>
  <sheetFormatPr defaultColWidth="9.109375" defaultRowHeight="14.4" x14ac:dyDescent="0.3"/>
  <cols>
    <col min="1" max="1" width="3.44140625" style="1" customWidth="1"/>
    <col min="2" max="2" width="56.88671875" style="1" customWidth="1"/>
    <col min="3" max="3" width="15.5546875" style="1" customWidth="1"/>
    <col min="4" max="4" width="11.44140625" style="2" customWidth="1"/>
    <col min="5" max="5" width="9.109375" style="1"/>
    <col min="6" max="6" width="38.6640625" style="1" customWidth="1"/>
    <col min="7" max="7" width="15.5546875" style="1" customWidth="1"/>
    <col min="8" max="8" width="11.44140625" style="2" customWidth="1"/>
    <col min="9" max="16384" width="9.109375" style="1"/>
  </cols>
  <sheetData>
    <row r="3" spans="2:8" s="14" customFormat="1" ht="21" x14ac:dyDescent="0.3">
      <c r="B3" s="14" t="s">
        <v>69</v>
      </c>
      <c r="D3" s="15"/>
      <c r="F3" s="14" t="s">
        <v>70</v>
      </c>
      <c r="H3" s="15"/>
    </row>
    <row r="4" spans="2:8" ht="4.5" customHeight="1" x14ac:dyDescent="0.3">
      <c r="D4" s="1"/>
      <c r="H4" s="1"/>
    </row>
    <row r="5" spans="2:8" ht="16.5" customHeight="1" x14ac:dyDescent="0.3">
      <c r="B5" s="53" t="s">
        <v>25</v>
      </c>
      <c r="C5" s="54" t="s">
        <v>36</v>
      </c>
      <c r="D5" s="55" t="s">
        <v>22</v>
      </c>
      <c r="F5" s="53" t="s">
        <v>226</v>
      </c>
      <c r="G5" s="54" t="s">
        <v>36</v>
      </c>
      <c r="H5" s="55" t="s">
        <v>22</v>
      </c>
    </row>
    <row r="6" spans="2:8" x14ac:dyDescent="0.3">
      <c r="B6" s="57" t="s">
        <v>231</v>
      </c>
      <c r="C6" s="58">
        <f>'Obračun ulaganja'!D120</f>
        <v>4335200</v>
      </c>
      <c r="D6" s="59">
        <f t="shared" ref="D6:D13" si="0">C6/$C$13</f>
        <v>0.82042260318017846</v>
      </c>
      <c r="F6" s="57" t="s">
        <v>60</v>
      </c>
      <c r="G6" s="16">
        <f>C13-G7</f>
        <v>5084106</v>
      </c>
      <c r="H6" s="59">
        <f t="shared" ref="H6:H11" si="1">G6/$G$11</f>
        <v>0.96215064572890852</v>
      </c>
    </row>
    <row r="7" spans="2:8" x14ac:dyDescent="0.3">
      <c r="B7" s="57" t="s">
        <v>230</v>
      </c>
      <c r="C7" s="58">
        <f>'Obračun ulaganja'!D175</f>
        <v>396000</v>
      </c>
      <c r="D7" s="59">
        <f t="shared" si="0"/>
        <v>7.494172145676109E-2</v>
      </c>
      <c r="F7" s="57" t="s">
        <v>360</v>
      </c>
      <c r="G7" s="16">
        <v>200000</v>
      </c>
      <c r="H7" s="59">
        <f t="shared" si="1"/>
        <v>3.7849354271091457E-2</v>
      </c>
    </row>
    <row r="8" spans="2:8" x14ac:dyDescent="0.3">
      <c r="B8" s="57" t="s">
        <v>26</v>
      </c>
      <c r="C8" s="58">
        <f>'Obračun ulaganja'!D375</f>
        <v>76906</v>
      </c>
      <c r="D8" s="59">
        <f t="shared" si="0"/>
        <v>1.4554212197862798E-2</v>
      </c>
      <c r="F8" s="57" t="s">
        <v>361</v>
      </c>
      <c r="G8" s="16"/>
      <c r="H8" s="59">
        <f t="shared" si="1"/>
        <v>0</v>
      </c>
    </row>
    <row r="9" spans="2:8" x14ac:dyDescent="0.3">
      <c r="B9" s="57" t="s">
        <v>27</v>
      </c>
      <c r="C9" s="58">
        <f>'Obračun ulaganja'!D376</f>
        <v>476000</v>
      </c>
      <c r="D9" s="59">
        <f t="shared" si="0"/>
        <v>9.0081463165197675E-2</v>
      </c>
      <c r="F9" s="57" t="s">
        <v>61</v>
      </c>
      <c r="G9" s="16"/>
      <c r="H9" s="59">
        <f t="shared" si="1"/>
        <v>0</v>
      </c>
    </row>
    <row r="10" spans="2:8" x14ac:dyDescent="0.3">
      <c r="B10" s="57" t="s">
        <v>28</v>
      </c>
      <c r="C10" s="58">
        <f>'Obračun ulaganja'!D377</f>
        <v>0</v>
      </c>
      <c r="D10" s="59">
        <f t="shared" si="0"/>
        <v>0</v>
      </c>
      <c r="F10" s="57" t="s">
        <v>227</v>
      </c>
      <c r="G10" s="16"/>
      <c r="H10" s="59">
        <f t="shared" si="1"/>
        <v>0</v>
      </c>
    </row>
    <row r="11" spans="2:8" x14ac:dyDescent="0.3">
      <c r="B11" s="57" t="s">
        <v>228</v>
      </c>
      <c r="C11" s="58">
        <f>'Obračun ulaganja'!D378</f>
        <v>0</v>
      </c>
      <c r="D11" s="59">
        <f t="shared" si="0"/>
        <v>0</v>
      </c>
      <c r="F11" s="53" t="s">
        <v>17</v>
      </c>
      <c r="G11" s="56">
        <f>SUM(G6:G10)</f>
        <v>5284106</v>
      </c>
      <c r="H11" s="54">
        <f t="shared" si="1"/>
        <v>1</v>
      </c>
    </row>
    <row r="12" spans="2:8" x14ac:dyDescent="0.3">
      <c r="B12" s="57" t="s">
        <v>359</v>
      </c>
      <c r="C12" s="58">
        <f>'Obračun ulaganja'!J435</f>
        <v>0</v>
      </c>
      <c r="D12" s="59">
        <f t="shared" si="0"/>
        <v>0</v>
      </c>
    </row>
    <row r="13" spans="2:8" x14ac:dyDescent="0.3">
      <c r="B13" s="53" t="s">
        <v>17</v>
      </c>
      <c r="C13" s="56">
        <f>SUM(C6:C12)</f>
        <v>5284106</v>
      </c>
      <c r="D13" s="54">
        <f t="shared" si="0"/>
        <v>1</v>
      </c>
    </row>
    <row r="15" spans="2:8" ht="18" x14ac:dyDescent="0.3">
      <c r="B15" s="18" t="s">
        <v>377</v>
      </c>
    </row>
    <row r="16" spans="2:8" ht="10.5" customHeight="1" x14ac:dyDescent="0.3">
      <c r="B16" s="2"/>
    </row>
    <row r="17" spans="2:2" ht="15.6" x14ac:dyDescent="0.3">
      <c r="B17" s="17" t="s">
        <v>101</v>
      </c>
    </row>
    <row r="18" spans="2:2" ht="15.6" x14ac:dyDescent="0.3">
      <c r="B18" s="17" t="s">
        <v>362</v>
      </c>
    </row>
  </sheetData>
  <pageMargins left="0.7" right="0.7" top="0.75" bottom="0.75" header="0.3" footer="0.3"/>
  <pageSetup scale="61" fitToHeight="0" orientation="landscape" r:id="rId1"/>
  <headerFooter>
    <oddHeader>&amp;R&amp;9© Igor Lazarević 2017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CC"/>
  </sheetPr>
  <dimension ref="B3:N187"/>
  <sheetViews>
    <sheetView showGridLines="0" zoomScale="70" zoomScaleNormal="70" workbookViewId="0">
      <selection activeCell="B5" sqref="B5"/>
    </sheetView>
  </sheetViews>
  <sheetFormatPr defaultColWidth="9.109375" defaultRowHeight="14.4" x14ac:dyDescent="0.3"/>
  <cols>
    <col min="1" max="1" width="3.44140625" style="1" customWidth="1"/>
    <col min="2" max="2" width="47.33203125" style="1" customWidth="1"/>
    <col min="3" max="7" width="15.6640625" style="1" customWidth="1"/>
    <col min="8" max="8" width="9.109375" style="1"/>
    <col min="9" max="9" width="61.33203125" style="1" customWidth="1"/>
    <col min="10" max="14" width="15.6640625" style="1" customWidth="1"/>
    <col min="15" max="16384" width="9.109375" style="1"/>
  </cols>
  <sheetData>
    <row r="3" spans="2:14" ht="21" x14ac:dyDescent="0.3">
      <c r="B3" s="14" t="s">
        <v>223</v>
      </c>
      <c r="C3" s="31"/>
      <c r="D3" s="31"/>
      <c r="E3" s="31"/>
      <c r="F3" s="31"/>
      <c r="G3" s="31"/>
      <c r="I3" s="14" t="s">
        <v>225</v>
      </c>
      <c r="J3" s="31"/>
      <c r="K3" s="31"/>
      <c r="L3" s="31"/>
      <c r="M3" s="31"/>
      <c r="N3" s="31"/>
    </row>
    <row r="4" spans="2:14" ht="4.5" customHeight="1" x14ac:dyDescent="0.3"/>
    <row r="5" spans="2:14" x14ac:dyDescent="0.3">
      <c r="B5" s="60" t="s">
        <v>229</v>
      </c>
      <c r="C5" s="56" t="s">
        <v>363</v>
      </c>
      <c r="D5" s="56" t="s">
        <v>364</v>
      </c>
      <c r="E5" s="56" t="s">
        <v>365</v>
      </c>
      <c r="F5" s="56" t="s">
        <v>366</v>
      </c>
      <c r="G5" s="56" t="s">
        <v>367</v>
      </c>
      <c r="I5" s="60" t="s">
        <v>229</v>
      </c>
      <c r="J5" s="56" t="s">
        <v>363</v>
      </c>
      <c r="K5" s="56" t="s">
        <v>364</v>
      </c>
      <c r="L5" s="56" t="s">
        <v>365</v>
      </c>
      <c r="M5" s="56" t="s">
        <v>366</v>
      </c>
      <c r="N5" s="56" t="s">
        <v>367</v>
      </c>
    </row>
    <row r="6" spans="2:14" ht="16.5" customHeight="1" x14ac:dyDescent="0.3">
      <c r="B6" s="61" t="s">
        <v>221</v>
      </c>
      <c r="C6" s="62">
        <f>'Obračun prihoda od prodaje'!K106</f>
        <v>8414220</v>
      </c>
      <c r="D6" s="62"/>
      <c r="E6" s="62"/>
      <c r="F6" s="62"/>
      <c r="G6" s="62"/>
      <c r="I6" s="61" t="s">
        <v>106</v>
      </c>
      <c r="J6" s="62">
        <f>'Obračun troškova materijala'!O6</f>
        <v>2430000</v>
      </c>
      <c r="K6" s="62">
        <f>'Obračun troškova materijala'!O7</f>
        <v>2478600</v>
      </c>
      <c r="L6" s="62">
        <f>'Obračun troškova materijala'!O8</f>
        <v>2602530</v>
      </c>
      <c r="M6" s="62">
        <f>'Obračun troškova materijala'!O9</f>
        <v>2784707.1</v>
      </c>
      <c r="N6" s="62">
        <f>'Obračun troškova materijala'!O10</f>
        <v>3063177.81</v>
      </c>
    </row>
    <row r="7" spans="2:14" x14ac:dyDescent="0.3">
      <c r="B7" s="61" t="s">
        <v>141</v>
      </c>
      <c r="C7" s="62">
        <f>SUM(C8:C17)</f>
        <v>500000</v>
      </c>
      <c r="D7" s="62"/>
      <c r="E7" s="62"/>
      <c r="F7" s="62"/>
      <c r="G7" s="62"/>
      <c r="I7" s="61" t="s">
        <v>94</v>
      </c>
      <c r="J7" s="62">
        <f>'Obračun troškova energije'!L6</f>
        <v>254400</v>
      </c>
      <c r="K7" s="62">
        <f>'Obračun troškova energije'!L7</f>
        <v>259488</v>
      </c>
      <c r="L7" s="62">
        <f>'Obračun troškova energije'!L8</f>
        <v>272462.40000000002</v>
      </c>
      <c r="M7" s="62">
        <f>'Obračun troškova energije'!L9</f>
        <v>291534.76800000004</v>
      </c>
      <c r="N7" s="62">
        <f>'Obračun troškova energije'!L10</f>
        <v>320688.24480000004</v>
      </c>
    </row>
    <row r="8" spans="2:14" x14ac:dyDescent="0.3">
      <c r="B8" s="57" t="s">
        <v>142</v>
      </c>
      <c r="C8" s="16"/>
      <c r="D8" s="16"/>
      <c r="E8" s="16"/>
      <c r="F8" s="16"/>
      <c r="G8" s="16"/>
      <c r="I8" s="61" t="s">
        <v>108</v>
      </c>
      <c r="J8" s="62">
        <f>SUM(J9:J15)</f>
        <v>2202000</v>
      </c>
      <c r="K8" s="62">
        <f t="shared" ref="K8:N8" si="0">SUM(K9:K15)</f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</row>
    <row r="9" spans="2:14" x14ac:dyDescent="0.3">
      <c r="B9" s="57" t="s">
        <v>143</v>
      </c>
      <c r="C9" s="16">
        <v>500000</v>
      </c>
      <c r="D9" s="16"/>
      <c r="E9" s="16"/>
      <c r="F9" s="16"/>
      <c r="G9" s="16"/>
      <c r="I9" s="57" t="s">
        <v>99</v>
      </c>
      <c r="J9" s="16">
        <v>22000</v>
      </c>
      <c r="K9" s="16"/>
      <c r="L9" s="16"/>
      <c r="M9" s="16"/>
      <c r="N9" s="16"/>
    </row>
    <row r="10" spans="2:14" x14ac:dyDescent="0.3">
      <c r="B10" s="57" t="s">
        <v>144</v>
      </c>
      <c r="C10" s="16"/>
      <c r="D10" s="16"/>
      <c r="E10" s="16"/>
      <c r="F10" s="16"/>
      <c r="G10" s="16"/>
      <c r="I10" s="57" t="s">
        <v>123</v>
      </c>
      <c r="J10" s="16">
        <v>10000</v>
      </c>
      <c r="K10" s="16"/>
      <c r="L10" s="16"/>
      <c r="M10" s="16"/>
      <c r="N10" s="16"/>
    </row>
    <row r="11" spans="2:14" x14ac:dyDescent="0.3">
      <c r="B11" s="57" t="s">
        <v>145</v>
      </c>
      <c r="C11" s="16"/>
      <c r="D11" s="16"/>
      <c r="E11" s="16"/>
      <c r="F11" s="16"/>
      <c r="G11" s="16"/>
      <c r="I11" s="57" t="s">
        <v>98</v>
      </c>
      <c r="J11" s="16">
        <v>400000</v>
      </c>
      <c r="K11" s="16"/>
      <c r="L11" s="16"/>
      <c r="M11" s="16"/>
      <c r="N11" s="16"/>
    </row>
    <row r="12" spans="2:14" x14ac:dyDescent="0.3">
      <c r="B12" s="57" t="s">
        <v>146</v>
      </c>
      <c r="C12" s="16"/>
      <c r="D12" s="16"/>
      <c r="E12" s="16"/>
      <c r="F12" s="16"/>
      <c r="G12" s="16"/>
      <c r="I12" s="57" t="s">
        <v>140</v>
      </c>
      <c r="J12" s="16">
        <v>320000</v>
      </c>
      <c r="K12" s="16"/>
      <c r="L12" s="16"/>
      <c r="M12" s="16"/>
      <c r="N12" s="16"/>
    </row>
    <row r="13" spans="2:14" x14ac:dyDescent="0.3">
      <c r="B13" s="57" t="s">
        <v>147</v>
      </c>
      <c r="C13" s="16"/>
      <c r="D13" s="16"/>
      <c r="E13" s="16"/>
      <c r="F13" s="16"/>
      <c r="G13" s="16"/>
      <c r="I13" s="57" t="s">
        <v>139</v>
      </c>
      <c r="J13" s="16">
        <v>1450000</v>
      </c>
      <c r="K13" s="16"/>
      <c r="L13" s="16"/>
      <c r="M13" s="16"/>
      <c r="N13" s="16"/>
    </row>
    <row r="14" spans="2:14" x14ac:dyDescent="0.3">
      <c r="B14" s="57" t="s">
        <v>148</v>
      </c>
      <c r="C14" s="16"/>
      <c r="D14" s="16"/>
      <c r="E14" s="16"/>
      <c r="F14" s="16"/>
      <c r="G14" s="16"/>
      <c r="I14" s="57" t="s">
        <v>111</v>
      </c>
      <c r="J14" s="16"/>
      <c r="K14" s="16"/>
      <c r="L14" s="16"/>
      <c r="M14" s="16"/>
      <c r="N14" s="16"/>
    </row>
    <row r="15" spans="2:14" x14ac:dyDescent="0.3">
      <c r="B15" s="57" t="s">
        <v>102</v>
      </c>
      <c r="C15" s="16"/>
      <c r="D15" s="16"/>
      <c r="E15" s="16"/>
      <c r="F15" s="16"/>
      <c r="G15" s="16"/>
      <c r="I15" s="57" t="s">
        <v>109</v>
      </c>
      <c r="J15" s="16"/>
      <c r="K15" s="16"/>
      <c r="L15" s="16"/>
      <c r="M15" s="16"/>
      <c r="N15" s="16"/>
    </row>
    <row r="16" spans="2:14" x14ac:dyDescent="0.3">
      <c r="B16" s="57" t="s">
        <v>149</v>
      </c>
      <c r="C16" s="16"/>
      <c r="D16" s="16"/>
      <c r="E16" s="16"/>
      <c r="F16" s="16"/>
      <c r="G16" s="16"/>
      <c r="I16" s="61" t="s">
        <v>110</v>
      </c>
      <c r="J16" s="62">
        <f>SUM(J17:J29)</f>
        <v>497000</v>
      </c>
      <c r="K16" s="62">
        <f t="shared" ref="K16:N16" si="1">SUM(K17:K29)</f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</row>
    <row r="17" spans="2:14" x14ac:dyDescent="0.3">
      <c r="B17" s="57" t="s">
        <v>141</v>
      </c>
      <c r="C17" s="16"/>
      <c r="D17" s="16"/>
      <c r="E17" s="16"/>
      <c r="F17" s="16"/>
      <c r="G17" s="16"/>
      <c r="I17" s="57" t="s">
        <v>265</v>
      </c>
      <c r="J17" s="16">
        <v>120000</v>
      </c>
      <c r="K17" s="16"/>
      <c r="L17" s="16"/>
      <c r="M17" s="16"/>
      <c r="N17" s="16"/>
    </row>
    <row r="18" spans="2:14" x14ac:dyDescent="0.3">
      <c r="B18" s="61" t="s">
        <v>222</v>
      </c>
      <c r="C18" s="62">
        <f>SUM(C19:C25)</f>
        <v>25000</v>
      </c>
      <c r="D18" s="62"/>
      <c r="E18" s="62"/>
      <c r="F18" s="62"/>
      <c r="G18" s="62"/>
      <c r="I18" s="57" t="s">
        <v>266</v>
      </c>
      <c r="J18" s="16">
        <v>50000</v>
      </c>
      <c r="K18" s="16"/>
      <c r="L18" s="16"/>
      <c r="M18" s="16"/>
      <c r="N18" s="16"/>
    </row>
    <row r="19" spans="2:14" x14ac:dyDescent="0.3">
      <c r="B19" s="57" t="s">
        <v>103</v>
      </c>
      <c r="C19" s="16">
        <v>25000</v>
      </c>
      <c r="D19" s="16"/>
      <c r="E19" s="16"/>
      <c r="F19" s="16"/>
      <c r="G19" s="16"/>
      <c r="I19" s="57" t="s">
        <v>267</v>
      </c>
      <c r="J19" s="16">
        <v>60000</v>
      </c>
      <c r="K19" s="16"/>
      <c r="L19" s="16"/>
      <c r="M19" s="16"/>
      <c r="N19" s="16"/>
    </row>
    <row r="20" spans="2:14" x14ac:dyDescent="0.3">
      <c r="B20" s="57" t="s">
        <v>150</v>
      </c>
      <c r="C20" s="16"/>
      <c r="D20" s="16"/>
      <c r="E20" s="16"/>
      <c r="F20" s="16"/>
      <c r="G20" s="16"/>
      <c r="I20" s="57" t="s">
        <v>268</v>
      </c>
      <c r="J20" s="16">
        <v>180000</v>
      </c>
      <c r="K20" s="16"/>
      <c r="L20" s="16"/>
      <c r="M20" s="16"/>
      <c r="N20" s="16"/>
    </row>
    <row r="21" spans="2:14" x14ac:dyDescent="0.3">
      <c r="B21" s="57" t="s">
        <v>153</v>
      </c>
      <c r="C21" s="16"/>
      <c r="D21" s="16"/>
      <c r="E21" s="16"/>
      <c r="F21" s="16"/>
      <c r="G21" s="16"/>
      <c r="I21" s="57" t="s">
        <v>269</v>
      </c>
      <c r="J21" s="16">
        <v>55000</v>
      </c>
      <c r="K21" s="16"/>
      <c r="L21" s="16"/>
      <c r="M21" s="16"/>
      <c r="N21" s="16"/>
    </row>
    <row r="22" spans="2:14" x14ac:dyDescent="0.3">
      <c r="B22" s="57" t="s">
        <v>151</v>
      </c>
      <c r="C22" s="16"/>
      <c r="D22" s="16"/>
      <c r="E22" s="16"/>
      <c r="F22" s="16"/>
      <c r="G22" s="16"/>
      <c r="I22" s="57" t="s">
        <v>270</v>
      </c>
      <c r="J22" s="16"/>
      <c r="K22" s="16"/>
      <c r="L22" s="16"/>
      <c r="M22" s="16"/>
      <c r="N22" s="16"/>
    </row>
    <row r="23" spans="2:14" x14ac:dyDescent="0.3">
      <c r="B23" s="57" t="s">
        <v>155</v>
      </c>
      <c r="C23" s="16"/>
      <c r="D23" s="16"/>
      <c r="E23" s="16"/>
      <c r="F23" s="16"/>
      <c r="G23" s="16"/>
      <c r="I23" s="57" t="s">
        <v>112</v>
      </c>
      <c r="J23" s="16">
        <v>32000</v>
      </c>
      <c r="K23" s="16"/>
      <c r="L23" s="16"/>
      <c r="M23" s="16"/>
      <c r="N23" s="16"/>
    </row>
    <row r="24" spans="2:14" x14ac:dyDescent="0.3">
      <c r="B24" s="57" t="s">
        <v>154</v>
      </c>
      <c r="C24" s="16"/>
      <c r="D24" s="16"/>
      <c r="E24" s="16"/>
      <c r="F24" s="16"/>
      <c r="G24" s="16"/>
      <c r="I24" s="57" t="s">
        <v>113</v>
      </c>
      <c r="J24" s="16"/>
      <c r="K24" s="16"/>
      <c r="L24" s="16"/>
      <c r="M24" s="16"/>
      <c r="N24" s="16"/>
    </row>
    <row r="25" spans="2:14" x14ac:dyDescent="0.3">
      <c r="B25" s="57" t="s">
        <v>152</v>
      </c>
      <c r="C25" s="16"/>
      <c r="D25" s="16"/>
      <c r="E25" s="16"/>
      <c r="F25" s="16"/>
      <c r="G25" s="16"/>
      <c r="I25" s="57" t="s">
        <v>114</v>
      </c>
      <c r="J25" s="16"/>
      <c r="K25" s="16"/>
      <c r="L25" s="16"/>
      <c r="M25" s="16"/>
      <c r="N25" s="16"/>
    </row>
    <row r="26" spans="2:14" x14ac:dyDescent="0.3">
      <c r="B26" s="61" t="s">
        <v>104</v>
      </c>
      <c r="C26" s="62">
        <f>SUM(C27:C47)</f>
        <v>18000</v>
      </c>
      <c r="D26" s="62"/>
      <c r="E26" s="62"/>
      <c r="F26" s="62"/>
      <c r="G26" s="62"/>
      <c r="I26" s="57" t="s">
        <v>115</v>
      </c>
      <c r="J26" s="16"/>
      <c r="K26" s="16"/>
      <c r="L26" s="16"/>
      <c r="M26" s="16"/>
      <c r="N26" s="16"/>
    </row>
    <row r="27" spans="2:14" x14ac:dyDescent="0.3">
      <c r="B27" s="57" t="s">
        <v>156</v>
      </c>
      <c r="C27" s="16"/>
      <c r="D27" s="16"/>
      <c r="E27" s="16"/>
      <c r="F27" s="16"/>
      <c r="G27" s="16"/>
      <c r="I27" s="57" t="s">
        <v>271</v>
      </c>
      <c r="J27" s="16"/>
      <c r="K27" s="16"/>
      <c r="L27" s="16"/>
      <c r="M27" s="16"/>
      <c r="N27" s="16"/>
    </row>
    <row r="28" spans="2:14" x14ac:dyDescent="0.3">
      <c r="B28" s="57" t="s">
        <v>157</v>
      </c>
      <c r="C28" s="16"/>
      <c r="D28" s="16"/>
      <c r="E28" s="16"/>
      <c r="F28" s="16"/>
      <c r="G28" s="16"/>
      <c r="I28" s="57" t="s">
        <v>116</v>
      </c>
      <c r="J28" s="16"/>
      <c r="K28" s="16"/>
      <c r="L28" s="16"/>
      <c r="M28" s="16"/>
      <c r="N28" s="16"/>
    </row>
    <row r="29" spans="2:14" x14ac:dyDescent="0.3">
      <c r="B29" s="57" t="s">
        <v>158</v>
      </c>
      <c r="C29" s="16"/>
      <c r="D29" s="16"/>
      <c r="E29" s="16"/>
      <c r="F29" s="16"/>
      <c r="G29" s="16"/>
      <c r="I29" s="57" t="s">
        <v>117</v>
      </c>
      <c r="J29" s="16"/>
      <c r="K29" s="16"/>
      <c r="L29" s="16"/>
      <c r="M29" s="16"/>
      <c r="N29" s="16"/>
    </row>
    <row r="30" spans="2:14" x14ac:dyDescent="0.3">
      <c r="B30" s="57" t="s">
        <v>159</v>
      </c>
      <c r="C30" s="16"/>
      <c r="D30" s="16"/>
      <c r="E30" s="16"/>
      <c r="F30" s="16"/>
      <c r="G30" s="16"/>
      <c r="I30" s="61" t="s">
        <v>125</v>
      </c>
      <c r="J30" s="62">
        <f>SUM(J31:J33)</f>
        <v>71040</v>
      </c>
      <c r="K30" s="62">
        <f t="shared" ref="K30:N30" si="2">SUM(K31:K33)</f>
        <v>51040</v>
      </c>
      <c r="L30" s="62">
        <f t="shared" si="2"/>
        <v>51040</v>
      </c>
      <c r="M30" s="62">
        <f t="shared" si="2"/>
        <v>51040</v>
      </c>
      <c r="N30" s="62">
        <f t="shared" si="2"/>
        <v>51040</v>
      </c>
    </row>
    <row r="31" spans="2:14" x14ac:dyDescent="0.3">
      <c r="B31" s="57" t="s">
        <v>160</v>
      </c>
      <c r="C31" s="16"/>
      <c r="D31" s="16"/>
      <c r="E31" s="16"/>
      <c r="F31" s="16"/>
      <c r="G31" s="16"/>
      <c r="I31" s="57" t="s">
        <v>126</v>
      </c>
      <c r="J31" s="58">
        <f>'Obračun amortizacije'!I56</f>
        <v>51040</v>
      </c>
      <c r="K31" s="58">
        <f>'Obračun amortizacije'!J56</f>
        <v>51040</v>
      </c>
      <c r="L31" s="58">
        <f>'Obračun amortizacije'!K56</f>
        <v>51040</v>
      </c>
      <c r="M31" s="58">
        <f>'Obračun amortizacije'!L56</f>
        <v>51040</v>
      </c>
      <c r="N31" s="58">
        <f>'Obračun amortizacije'!M56</f>
        <v>51040</v>
      </c>
    </row>
    <row r="32" spans="2:14" x14ac:dyDescent="0.3">
      <c r="B32" s="57" t="s">
        <v>161</v>
      </c>
      <c r="C32" s="16"/>
      <c r="D32" s="16"/>
      <c r="E32" s="16"/>
      <c r="F32" s="16"/>
      <c r="G32" s="16"/>
      <c r="I32" s="57" t="s">
        <v>127</v>
      </c>
      <c r="J32" s="16">
        <v>20000</v>
      </c>
      <c r="K32" s="16"/>
      <c r="L32" s="16"/>
      <c r="M32" s="16"/>
      <c r="N32" s="16"/>
    </row>
    <row r="33" spans="2:14" x14ac:dyDescent="0.3">
      <c r="B33" s="57" t="s">
        <v>162</v>
      </c>
      <c r="C33" s="16"/>
      <c r="D33" s="16"/>
      <c r="E33" s="16"/>
      <c r="F33" s="16"/>
      <c r="G33" s="16"/>
      <c r="I33" s="57" t="s">
        <v>128</v>
      </c>
      <c r="J33" s="16"/>
      <c r="K33" s="16"/>
      <c r="L33" s="16"/>
      <c r="M33" s="16"/>
      <c r="N33" s="16"/>
    </row>
    <row r="34" spans="2:14" x14ac:dyDescent="0.3">
      <c r="B34" s="57" t="s">
        <v>164</v>
      </c>
      <c r="C34" s="16"/>
      <c r="D34" s="16"/>
      <c r="E34" s="16"/>
      <c r="F34" s="16"/>
      <c r="G34" s="16"/>
      <c r="I34" s="61" t="s">
        <v>191</v>
      </c>
      <c r="J34" s="62">
        <f>SUM(J35:J44)</f>
        <v>1514000</v>
      </c>
      <c r="K34" s="62">
        <f t="shared" ref="K34:N34" si="3">SUM(K35:K44)</f>
        <v>1344000</v>
      </c>
      <c r="L34" s="62">
        <f t="shared" si="3"/>
        <v>1344000</v>
      </c>
      <c r="M34" s="62">
        <f t="shared" si="3"/>
        <v>1344000</v>
      </c>
      <c r="N34" s="62">
        <f t="shared" si="3"/>
        <v>1344000</v>
      </c>
    </row>
    <row r="35" spans="2:14" x14ac:dyDescent="0.3">
      <c r="B35" s="57" t="s">
        <v>163</v>
      </c>
      <c r="C35" s="16"/>
      <c r="D35" s="16"/>
      <c r="E35" s="16"/>
      <c r="F35" s="16"/>
      <c r="G35" s="16"/>
      <c r="I35" s="57" t="s">
        <v>272</v>
      </c>
      <c r="J35" s="58">
        <f>'Obračun zarada'!E141</f>
        <v>1344000</v>
      </c>
      <c r="K35" s="58">
        <f>'Obračun zarada'!E142</f>
        <v>1344000</v>
      </c>
      <c r="L35" s="58">
        <f>'Obračun zarada'!E143</f>
        <v>1344000</v>
      </c>
      <c r="M35" s="58">
        <f>'Obračun zarada'!E144</f>
        <v>1344000</v>
      </c>
      <c r="N35" s="58">
        <f>'Obračun zarada'!E145</f>
        <v>1344000</v>
      </c>
    </row>
    <row r="36" spans="2:14" x14ac:dyDescent="0.3">
      <c r="B36" s="57" t="s">
        <v>180</v>
      </c>
      <c r="C36" s="16"/>
      <c r="D36" s="16"/>
      <c r="E36" s="16"/>
      <c r="F36" s="16"/>
      <c r="G36" s="16"/>
      <c r="I36" s="57" t="s">
        <v>129</v>
      </c>
      <c r="J36" s="16">
        <v>150000</v>
      </c>
      <c r="K36" s="16"/>
      <c r="L36" s="16"/>
      <c r="M36" s="16"/>
      <c r="N36" s="16"/>
    </row>
    <row r="37" spans="2:14" x14ac:dyDescent="0.3">
      <c r="B37" s="57" t="s">
        <v>165</v>
      </c>
      <c r="C37" s="16"/>
      <c r="D37" s="16"/>
      <c r="E37" s="16"/>
      <c r="F37" s="16"/>
      <c r="G37" s="16"/>
      <c r="I37" s="57" t="s">
        <v>130</v>
      </c>
      <c r="J37" s="16"/>
      <c r="K37" s="16"/>
      <c r="L37" s="16"/>
      <c r="M37" s="16"/>
      <c r="N37" s="16"/>
    </row>
    <row r="38" spans="2:14" x14ac:dyDescent="0.3">
      <c r="B38" s="57" t="s">
        <v>166</v>
      </c>
      <c r="C38" s="16"/>
      <c r="D38" s="16"/>
      <c r="E38" s="16"/>
      <c r="F38" s="16"/>
      <c r="G38" s="16"/>
      <c r="I38" s="57" t="s">
        <v>273</v>
      </c>
      <c r="J38" s="16"/>
      <c r="K38" s="16"/>
      <c r="L38" s="16"/>
      <c r="M38" s="16"/>
      <c r="N38" s="16"/>
    </row>
    <row r="39" spans="2:14" x14ac:dyDescent="0.3">
      <c r="B39" s="57" t="s">
        <v>167</v>
      </c>
      <c r="C39" s="16"/>
      <c r="D39" s="16"/>
      <c r="E39" s="16"/>
      <c r="F39" s="16"/>
      <c r="G39" s="16"/>
      <c r="I39" s="57" t="s">
        <v>131</v>
      </c>
      <c r="J39" s="16"/>
      <c r="K39" s="16"/>
      <c r="L39" s="16"/>
      <c r="M39" s="16"/>
      <c r="N39" s="16"/>
    </row>
    <row r="40" spans="2:14" x14ac:dyDescent="0.3">
      <c r="B40" s="57" t="s">
        <v>168</v>
      </c>
      <c r="C40" s="16"/>
      <c r="D40" s="16"/>
      <c r="E40" s="16"/>
      <c r="F40" s="16"/>
      <c r="G40" s="16"/>
      <c r="I40" s="57" t="s">
        <v>274</v>
      </c>
      <c r="J40" s="16"/>
      <c r="K40" s="16"/>
      <c r="L40" s="16"/>
      <c r="M40" s="16"/>
      <c r="N40" s="16"/>
    </row>
    <row r="41" spans="2:14" x14ac:dyDescent="0.3">
      <c r="B41" s="57" t="s">
        <v>185</v>
      </c>
      <c r="C41" s="16"/>
      <c r="D41" s="16"/>
      <c r="E41" s="16"/>
      <c r="F41" s="16"/>
      <c r="G41" s="16"/>
      <c r="I41" s="57" t="s">
        <v>275</v>
      </c>
      <c r="J41" s="16">
        <v>20000</v>
      </c>
      <c r="K41" s="16"/>
      <c r="L41" s="16"/>
      <c r="M41" s="16"/>
      <c r="N41" s="16"/>
    </row>
    <row r="42" spans="2:14" x14ac:dyDescent="0.3">
      <c r="B42" s="57" t="s">
        <v>169</v>
      </c>
      <c r="C42" s="16">
        <v>18000</v>
      </c>
      <c r="D42" s="16"/>
      <c r="E42" s="16"/>
      <c r="F42" s="16"/>
      <c r="G42" s="16"/>
      <c r="I42" s="57" t="s">
        <v>276</v>
      </c>
      <c r="J42" s="16"/>
      <c r="K42" s="16"/>
      <c r="L42" s="16"/>
      <c r="M42" s="16"/>
      <c r="N42" s="16"/>
    </row>
    <row r="43" spans="2:14" x14ac:dyDescent="0.3">
      <c r="B43" s="57" t="s">
        <v>170</v>
      </c>
      <c r="C43" s="16"/>
      <c r="D43" s="16"/>
      <c r="E43" s="16"/>
      <c r="F43" s="16"/>
      <c r="G43" s="16"/>
      <c r="I43" s="57" t="s">
        <v>277</v>
      </c>
      <c r="J43" s="16"/>
      <c r="K43" s="16"/>
      <c r="L43" s="16"/>
      <c r="M43" s="16"/>
      <c r="N43" s="16"/>
    </row>
    <row r="44" spans="2:14" x14ac:dyDescent="0.3">
      <c r="B44" s="57" t="s">
        <v>171</v>
      </c>
      <c r="C44" s="16"/>
      <c r="D44" s="16"/>
      <c r="E44" s="16"/>
      <c r="F44" s="16"/>
      <c r="G44" s="16"/>
      <c r="I44" s="57" t="s">
        <v>278</v>
      </c>
      <c r="J44" s="16"/>
      <c r="K44" s="16"/>
      <c r="L44" s="16"/>
      <c r="M44" s="16"/>
      <c r="N44" s="16"/>
    </row>
    <row r="45" spans="2:14" x14ac:dyDescent="0.3">
      <c r="B45" s="57" t="s">
        <v>172</v>
      </c>
      <c r="C45" s="16"/>
      <c r="D45" s="16"/>
      <c r="E45" s="16"/>
      <c r="F45" s="16"/>
      <c r="G45" s="16"/>
      <c r="I45" s="61" t="s">
        <v>118</v>
      </c>
      <c r="J45" s="62">
        <f>SUM(J46:J52)</f>
        <v>14000</v>
      </c>
      <c r="K45" s="62">
        <f t="shared" ref="K45:N45" si="4">SUM(K46:K52)</f>
        <v>0</v>
      </c>
      <c r="L45" s="62">
        <f t="shared" si="4"/>
        <v>0</v>
      </c>
      <c r="M45" s="62">
        <f t="shared" si="4"/>
        <v>0</v>
      </c>
      <c r="N45" s="62">
        <f t="shared" si="4"/>
        <v>0</v>
      </c>
    </row>
    <row r="46" spans="2:14" x14ac:dyDescent="0.3">
      <c r="B46" s="57" t="s">
        <v>173</v>
      </c>
      <c r="C46" s="16"/>
      <c r="D46" s="16"/>
      <c r="E46" s="16"/>
      <c r="F46" s="16"/>
      <c r="G46" s="16"/>
      <c r="I46" s="57" t="s">
        <v>119</v>
      </c>
      <c r="J46" s="16">
        <v>14000</v>
      </c>
      <c r="K46" s="16"/>
      <c r="L46" s="16"/>
      <c r="M46" s="16"/>
      <c r="N46" s="16"/>
    </row>
    <row r="47" spans="2:14" x14ac:dyDescent="0.3">
      <c r="B47" s="57" t="s">
        <v>104</v>
      </c>
      <c r="C47" s="16"/>
      <c r="D47" s="16"/>
      <c r="E47" s="16"/>
      <c r="F47" s="16"/>
      <c r="G47" s="16"/>
      <c r="I47" s="57" t="s">
        <v>120</v>
      </c>
      <c r="J47" s="16"/>
      <c r="K47" s="16"/>
      <c r="L47" s="16"/>
      <c r="M47" s="16"/>
      <c r="N47" s="16"/>
    </row>
    <row r="48" spans="2:14" x14ac:dyDescent="0.3">
      <c r="B48" s="60" t="s">
        <v>138</v>
      </c>
      <c r="C48" s="56">
        <f>C6+C7+C18+C26</f>
        <v>8957220</v>
      </c>
      <c r="D48" s="56">
        <f t="shared" ref="D48:G48" si="5">D6+D7+D18+D26</f>
        <v>0</v>
      </c>
      <c r="E48" s="56">
        <f t="shared" si="5"/>
        <v>0</v>
      </c>
      <c r="F48" s="56">
        <f t="shared" si="5"/>
        <v>0</v>
      </c>
      <c r="G48" s="56">
        <f t="shared" si="5"/>
        <v>0</v>
      </c>
      <c r="I48" s="57" t="s">
        <v>153</v>
      </c>
      <c r="J48" s="16"/>
      <c r="K48" s="16"/>
      <c r="L48" s="16"/>
      <c r="M48" s="16"/>
      <c r="N48" s="16"/>
    </row>
    <row r="49" spans="2:14" x14ac:dyDescent="0.3">
      <c r="C49" s="5"/>
      <c r="D49" s="5"/>
      <c r="E49" s="5"/>
      <c r="F49" s="5"/>
      <c r="G49" s="5"/>
      <c r="I49" s="57" t="s">
        <v>151</v>
      </c>
      <c r="J49" s="16"/>
      <c r="K49" s="16"/>
      <c r="L49" s="16"/>
      <c r="M49" s="16"/>
      <c r="N49" s="16"/>
    </row>
    <row r="50" spans="2:14" x14ac:dyDescent="0.3">
      <c r="B50" s="30" t="s">
        <v>105</v>
      </c>
      <c r="C50" s="5"/>
      <c r="D50" s="5"/>
      <c r="E50" s="5"/>
      <c r="F50" s="5"/>
      <c r="G50" s="5"/>
      <c r="I50" s="57" t="s">
        <v>279</v>
      </c>
      <c r="J50" s="16"/>
      <c r="K50" s="16"/>
      <c r="L50" s="16"/>
      <c r="M50" s="16"/>
      <c r="N50" s="16"/>
    </row>
    <row r="51" spans="2:14" x14ac:dyDescent="0.3">
      <c r="B51" s="30" t="s">
        <v>264</v>
      </c>
      <c r="C51" s="5"/>
      <c r="D51" s="5"/>
      <c r="E51" s="5"/>
      <c r="F51" s="5"/>
      <c r="G51" s="5"/>
      <c r="I51" s="57" t="s">
        <v>280</v>
      </c>
      <c r="J51" s="16"/>
      <c r="K51" s="16"/>
      <c r="L51" s="16"/>
      <c r="M51" s="16"/>
      <c r="N51" s="16"/>
    </row>
    <row r="52" spans="2:14" x14ac:dyDescent="0.3">
      <c r="C52" s="5"/>
      <c r="D52" s="5"/>
      <c r="E52" s="5"/>
      <c r="F52" s="5"/>
      <c r="G52" s="5"/>
      <c r="I52" s="57" t="s">
        <v>121</v>
      </c>
      <c r="J52" s="16"/>
      <c r="K52" s="16"/>
      <c r="L52" s="16"/>
      <c r="M52" s="16"/>
      <c r="N52" s="16"/>
    </row>
    <row r="53" spans="2:14" x14ac:dyDescent="0.3">
      <c r="C53" s="5"/>
      <c r="D53" s="5"/>
      <c r="E53" s="5"/>
      <c r="F53" s="5"/>
      <c r="G53" s="5"/>
      <c r="I53" s="61" t="s">
        <v>132</v>
      </c>
      <c r="J53" s="62">
        <f>SUM(J54:J74)</f>
        <v>33000</v>
      </c>
      <c r="K53" s="62">
        <f t="shared" ref="K53:N53" si="6">SUM(K54:K74)</f>
        <v>0</v>
      </c>
      <c r="L53" s="62">
        <f t="shared" si="6"/>
        <v>0</v>
      </c>
      <c r="M53" s="62">
        <f t="shared" si="6"/>
        <v>0</v>
      </c>
      <c r="N53" s="62">
        <f t="shared" si="6"/>
        <v>0</v>
      </c>
    </row>
    <row r="54" spans="2:14" x14ac:dyDescent="0.3">
      <c r="C54" s="5"/>
      <c r="D54" s="5"/>
      <c r="E54" s="5"/>
      <c r="F54" s="5"/>
      <c r="G54" s="5"/>
      <c r="I54" s="57" t="s">
        <v>174</v>
      </c>
      <c r="J54" s="16"/>
      <c r="K54" s="16"/>
      <c r="L54" s="16"/>
      <c r="M54" s="16"/>
      <c r="N54" s="16"/>
    </row>
    <row r="55" spans="2:14" x14ac:dyDescent="0.3">
      <c r="C55" s="5"/>
      <c r="D55" s="5"/>
      <c r="E55" s="5"/>
      <c r="F55" s="5"/>
      <c r="G55" s="5"/>
      <c r="I55" s="57" t="s">
        <v>175</v>
      </c>
      <c r="J55" s="16"/>
      <c r="K55" s="16"/>
      <c r="L55" s="16"/>
      <c r="M55" s="16"/>
      <c r="N55" s="16"/>
    </row>
    <row r="56" spans="2:14" x14ac:dyDescent="0.3">
      <c r="C56" s="5"/>
      <c r="D56" s="5"/>
      <c r="E56" s="5"/>
      <c r="F56" s="5"/>
      <c r="G56" s="5"/>
      <c r="I56" s="57" t="s">
        <v>176</v>
      </c>
      <c r="J56" s="16"/>
      <c r="K56" s="16"/>
      <c r="L56" s="16"/>
      <c r="M56" s="16"/>
      <c r="N56" s="16"/>
    </row>
    <row r="57" spans="2:14" x14ac:dyDescent="0.3">
      <c r="C57" s="5"/>
      <c r="D57" s="5"/>
      <c r="E57" s="5"/>
      <c r="F57" s="5"/>
      <c r="G57" s="5"/>
      <c r="I57" s="57" t="s">
        <v>177</v>
      </c>
      <c r="J57" s="16"/>
      <c r="K57" s="16"/>
      <c r="L57" s="16"/>
      <c r="M57" s="16"/>
      <c r="N57" s="16"/>
    </row>
    <row r="58" spans="2:14" x14ac:dyDescent="0.3">
      <c r="C58" s="5"/>
      <c r="D58" s="5"/>
      <c r="E58" s="5"/>
      <c r="F58" s="5"/>
      <c r="G58" s="5"/>
      <c r="I58" s="57" t="s">
        <v>178</v>
      </c>
      <c r="J58" s="16"/>
      <c r="K58" s="16"/>
      <c r="L58" s="16"/>
      <c r="M58" s="16"/>
      <c r="N58" s="16"/>
    </row>
    <row r="59" spans="2:14" x14ac:dyDescent="0.3">
      <c r="C59" s="5"/>
      <c r="D59" s="5"/>
      <c r="E59" s="5"/>
      <c r="F59" s="5"/>
      <c r="G59" s="5"/>
      <c r="I59" s="57" t="s">
        <v>179</v>
      </c>
      <c r="J59" s="16"/>
      <c r="K59" s="16"/>
      <c r="L59" s="16"/>
      <c r="M59" s="16"/>
      <c r="N59" s="16"/>
    </row>
    <row r="60" spans="2:14" x14ac:dyDescent="0.3">
      <c r="C60" s="5"/>
      <c r="D60" s="5"/>
      <c r="E60" s="5"/>
      <c r="F60" s="5"/>
      <c r="G60" s="5"/>
      <c r="I60" s="57" t="s">
        <v>181</v>
      </c>
      <c r="J60" s="16"/>
      <c r="K60" s="16"/>
      <c r="L60" s="16"/>
      <c r="M60" s="16"/>
      <c r="N60" s="16"/>
    </row>
    <row r="61" spans="2:14" x14ac:dyDescent="0.3">
      <c r="C61" s="5"/>
      <c r="D61" s="5"/>
      <c r="E61" s="5"/>
      <c r="F61" s="5"/>
      <c r="G61" s="5"/>
      <c r="I61" s="57" t="s">
        <v>182</v>
      </c>
      <c r="J61" s="16"/>
      <c r="K61" s="16"/>
      <c r="L61" s="16"/>
      <c r="M61" s="16"/>
      <c r="N61" s="16"/>
    </row>
    <row r="62" spans="2:14" x14ac:dyDescent="0.3">
      <c r="C62" s="5"/>
      <c r="D62" s="5"/>
      <c r="E62" s="5"/>
      <c r="F62" s="5"/>
      <c r="G62" s="5"/>
      <c r="I62" s="57" t="s">
        <v>183</v>
      </c>
      <c r="J62" s="16"/>
      <c r="K62" s="16"/>
      <c r="L62" s="16"/>
      <c r="M62" s="16"/>
      <c r="N62" s="16"/>
    </row>
    <row r="63" spans="2:14" x14ac:dyDescent="0.3">
      <c r="C63" s="5"/>
      <c r="D63" s="5"/>
      <c r="E63" s="5"/>
      <c r="F63" s="5"/>
      <c r="G63" s="5"/>
      <c r="I63" s="57" t="s">
        <v>184</v>
      </c>
      <c r="J63" s="16"/>
      <c r="K63" s="16"/>
      <c r="L63" s="16"/>
      <c r="M63" s="16"/>
      <c r="N63" s="16"/>
    </row>
    <row r="64" spans="2:14" x14ac:dyDescent="0.3">
      <c r="C64" s="5"/>
      <c r="D64" s="5"/>
      <c r="E64" s="5"/>
      <c r="F64" s="5"/>
      <c r="G64" s="5"/>
      <c r="I64" s="57" t="s">
        <v>186</v>
      </c>
      <c r="J64" s="16"/>
      <c r="K64" s="16"/>
      <c r="L64" s="16"/>
      <c r="M64" s="16"/>
      <c r="N64" s="16"/>
    </row>
    <row r="65" spans="3:14" x14ac:dyDescent="0.3">
      <c r="C65" s="5"/>
      <c r="D65" s="5"/>
      <c r="E65" s="5"/>
      <c r="F65" s="5"/>
      <c r="G65" s="5"/>
      <c r="I65" s="57" t="s">
        <v>133</v>
      </c>
      <c r="J65" s="16">
        <v>33000</v>
      </c>
      <c r="K65" s="16"/>
      <c r="L65" s="16"/>
      <c r="M65" s="16"/>
      <c r="N65" s="16"/>
    </row>
    <row r="66" spans="3:14" x14ac:dyDescent="0.3">
      <c r="C66" s="5"/>
      <c r="D66" s="5"/>
      <c r="E66" s="5"/>
      <c r="F66" s="5"/>
      <c r="G66" s="5"/>
      <c r="I66" s="57" t="s">
        <v>187</v>
      </c>
      <c r="J66" s="16"/>
      <c r="K66" s="16"/>
      <c r="L66" s="16"/>
      <c r="M66" s="16"/>
      <c r="N66" s="16"/>
    </row>
    <row r="67" spans="3:14" x14ac:dyDescent="0.3">
      <c r="C67" s="5"/>
      <c r="D67" s="5"/>
      <c r="E67" s="5"/>
      <c r="F67" s="5"/>
      <c r="G67" s="5"/>
      <c r="I67" s="57" t="s">
        <v>134</v>
      </c>
      <c r="J67" s="16"/>
      <c r="K67" s="16"/>
      <c r="L67" s="16"/>
      <c r="M67" s="16"/>
      <c r="N67" s="16"/>
    </row>
    <row r="68" spans="3:14" x14ac:dyDescent="0.3">
      <c r="C68" s="5"/>
      <c r="D68" s="5"/>
      <c r="E68" s="5"/>
      <c r="F68" s="5"/>
      <c r="G68" s="5"/>
      <c r="I68" s="57" t="s">
        <v>135</v>
      </c>
      <c r="J68" s="16"/>
      <c r="K68" s="16"/>
      <c r="L68" s="16"/>
      <c r="M68" s="16"/>
      <c r="N68" s="16"/>
    </row>
    <row r="69" spans="3:14" x14ac:dyDescent="0.3">
      <c r="C69" s="5"/>
      <c r="D69" s="5"/>
      <c r="E69" s="5"/>
      <c r="F69" s="5"/>
      <c r="G69" s="5"/>
      <c r="I69" s="57" t="s">
        <v>136</v>
      </c>
      <c r="J69" s="16"/>
      <c r="K69" s="16"/>
      <c r="L69" s="16"/>
      <c r="M69" s="16"/>
      <c r="N69" s="16"/>
    </row>
    <row r="70" spans="3:14" x14ac:dyDescent="0.3">
      <c r="C70" s="5"/>
      <c r="D70" s="5"/>
      <c r="E70" s="5"/>
      <c r="F70" s="5"/>
      <c r="G70" s="5"/>
      <c r="I70" s="57" t="s">
        <v>137</v>
      </c>
      <c r="J70" s="16"/>
      <c r="K70" s="16"/>
      <c r="L70" s="16"/>
      <c r="M70" s="16"/>
      <c r="N70" s="16"/>
    </row>
    <row r="71" spans="3:14" x14ac:dyDescent="0.3">
      <c r="C71" s="5"/>
      <c r="D71" s="5"/>
      <c r="E71" s="5"/>
      <c r="F71" s="5"/>
      <c r="G71" s="5"/>
      <c r="I71" s="57" t="s">
        <v>188</v>
      </c>
      <c r="J71" s="16"/>
      <c r="K71" s="16"/>
      <c r="L71" s="16"/>
      <c r="M71" s="16"/>
      <c r="N71" s="16"/>
    </row>
    <row r="72" spans="3:14" x14ac:dyDescent="0.3">
      <c r="C72" s="5"/>
      <c r="D72" s="5"/>
      <c r="E72" s="5"/>
      <c r="F72" s="5"/>
      <c r="G72" s="5"/>
      <c r="I72" s="57" t="s">
        <v>189</v>
      </c>
      <c r="J72" s="16"/>
      <c r="K72" s="16"/>
      <c r="L72" s="16"/>
      <c r="M72" s="16"/>
      <c r="N72" s="16"/>
    </row>
    <row r="73" spans="3:14" x14ac:dyDescent="0.3">
      <c r="C73" s="5"/>
      <c r="D73" s="5"/>
      <c r="E73" s="5"/>
      <c r="F73" s="5"/>
      <c r="G73" s="5"/>
      <c r="I73" s="57" t="s">
        <v>190</v>
      </c>
      <c r="J73" s="16"/>
      <c r="K73" s="16"/>
      <c r="L73" s="16"/>
      <c r="M73" s="16"/>
      <c r="N73" s="16"/>
    </row>
    <row r="74" spans="3:14" x14ac:dyDescent="0.3">
      <c r="C74" s="5"/>
      <c r="D74" s="5"/>
      <c r="E74" s="5"/>
      <c r="F74" s="5"/>
      <c r="G74" s="5"/>
      <c r="I74" s="57" t="s">
        <v>132</v>
      </c>
      <c r="J74" s="16"/>
      <c r="K74" s="16"/>
      <c r="L74" s="16"/>
      <c r="M74" s="16"/>
      <c r="N74" s="16"/>
    </row>
    <row r="75" spans="3:14" x14ac:dyDescent="0.3">
      <c r="C75" s="5"/>
      <c r="D75" s="5"/>
      <c r="E75" s="5"/>
      <c r="F75" s="5"/>
      <c r="G75" s="5"/>
      <c r="I75" s="60" t="s">
        <v>122</v>
      </c>
      <c r="J75" s="56">
        <f>J6+J7+J8+J16+J30+J34+J45+J53</f>
        <v>7015440</v>
      </c>
      <c r="K75" s="56">
        <f t="shared" ref="K75:N75" si="7">K6+K7+K8+K16+K30+K34+K45+K53</f>
        <v>4133128</v>
      </c>
      <c r="L75" s="56">
        <f t="shared" si="7"/>
        <v>4270032.4000000004</v>
      </c>
      <c r="M75" s="56">
        <f t="shared" si="7"/>
        <v>4471281.8680000007</v>
      </c>
      <c r="N75" s="56">
        <f t="shared" si="7"/>
        <v>4778906.0548</v>
      </c>
    </row>
    <row r="76" spans="3:14" x14ac:dyDescent="0.3">
      <c r="C76" s="5"/>
      <c r="D76" s="5"/>
      <c r="E76" s="5"/>
      <c r="F76" s="5"/>
      <c r="G76" s="5"/>
      <c r="J76" s="5"/>
      <c r="K76" s="5"/>
      <c r="L76" s="5"/>
      <c r="M76" s="5"/>
      <c r="N76" s="5"/>
    </row>
    <row r="77" spans="3:14" x14ac:dyDescent="0.3">
      <c r="C77" s="5"/>
      <c r="D77" s="5"/>
      <c r="E77" s="5"/>
      <c r="F77" s="5"/>
      <c r="G77" s="5"/>
      <c r="I77" s="30" t="s">
        <v>124</v>
      </c>
      <c r="J77" s="5"/>
      <c r="K77" s="5"/>
      <c r="L77" s="5"/>
      <c r="M77" s="5"/>
      <c r="N77" s="5"/>
    </row>
    <row r="78" spans="3:14" x14ac:dyDescent="0.3">
      <c r="C78" s="5"/>
      <c r="D78" s="5"/>
      <c r="E78" s="5"/>
      <c r="F78" s="5"/>
      <c r="G78" s="5"/>
      <c r="I78" s="30" t="s">
        <v>281</v>
      </c>
      <c r="J78" s="5"/>
      <c r="K78" s="5"/>
      <c r="L78" s="5"/>
      <c r="M78" s="5"/>
      <c r="N78" s="5"/>
    </row>
    <row r="79" spans="3:14" x14ac:dyDescent="0.3">
      <c r="C79" s="5"/>
      <c r="D79" s="5"/>
      <c r="E79" s="5"/>
      <c r="F79" s="5"/>
      <c r="G79" s="5"/>
      <c r="I79" s="30" t="s">
        <v>282</v>
      </c>
      <c r="J79" s="5"/>
      <c r="K79" s="5"/>
      <c r="L79" s="5"/>
      <c r="M79" s="5"/>
      <c r="N79" s="5"/>
    </row>
    <row r="80" spans="3:14" x14ac:dyDescent="0.3">
      <c r="C80" s="5"/>
      <c r="D80" s="5"/>
      <c r="E80" s="5"/>
      <c r="F80" s="5"/>
      <c r="G80" s="5"/>
      <c r="I80" s="30" t="s">
        <v>283</v>
      </c>
      <c r="J80" s="5"/>
      <c r="K80" s="5"/>
      <c r="L80" s="5"/>
      <c r="M80" s="5"/>
      <c r="N80" s="5"/>
    </row>
    <row r="81" spans="3:14" x14ac:dyDescent="0.3">
      <c r="C81" s="5"/>
      <c r="D81" s="5"/>
      <c r="E81" s="5"/>
      <c r="F81" s="5"/>
      <c r="G81" s="5"/>
      <c r="I81" s="30" t="s">
        <v>284</v>
      </c>
      <c r="J81" s="5"/>
      <c r="K81" s="5"/>
      <c r="L81" s="5"/>
      <c r="M81" s="5"/>
      <c r="N81" s="5"/>
    </row>
    <row r="82" spans="3:14" x14ac:dyDescent="0.3">
      <c r="C82" s="5"/>
      <c r="D82" s="5"/>
      <c r="E82" s="5"/>
      <c r="F82" s="5"/>
      <c r="G82" s="5"/>
      <c r="I82" s="30" t="s">
        <v>286</v>
      </c>
    </row>
    <row r="83" spans="3:14" x14ac:dyDescent="0.3">
      <c r="C83" s="5"/>
      <c r="D83" s="5"/>
      <c r="E83" s="5"/>
      <c r="F83" s="5"/>
      <c r="G83" s="5"/>
      <c r="I83" s="30" t="s">
        <v>285</v>
      </c>
    </row>
    <row r="84" spans="3:14" x14ac:dyDescent="0.3">
      <c r="C84" s="5"/>
      <c r="D84" s="5"/>
      <c r="E84" s="5"/>
      <c r="F84" s="5"/>
      <c r="G84" s="5"/>
      <c r="I84" s="30" t="s">
        <v>287</v>
      </c>
    </row>
    <row r="85" spans="3:14" x14ac:dyDescent="0.3">
      <c r="C85" s="5"/>
      <c r="D85" s="5"/>
      <c r="E85" s="5"/>
      <c r="F85" s="5"/>
      <c r="G85" s="5"/>
      <c r="I85" s="30" t="s">
        <v>288</v>
      </c>
    </row>
    <row r="86" spans="3:14" x14ac:dyDescent="0.3">
      <c r="C86" s="5"/>
      <c r="D86" s="5"/>
      <c r="E86" s="5"/>
      <c r="F86" s="5"/>
      <c r="G86" s="5"/>
    </row>
    <row r="128" ht="6" customHeight="1" x14ac:dyDescent="0.3"/>
    <row r="129" ht="16.5" customHeight="1" x14ac:dyDescent="0.3"/>
    <row r="144" ht="6" customHeight="1" x14ac:dyDescent="0.3"/>
    <row r="145" ht="16.5" customHeight="1" x14ac:dyDescent="0.3"/>
    <row r="154" ht="4.5" customHeight="1" x14ac:dyDescent="0.3"/>
    <row r="160" ht="6" customHeight="1" x14ac:dyDescent="0.3"/>
    <row r="161" ht="16.5" customHeight="1" x14ac:dyDescent="0.3"/>
    <row r="187" ht="6" customHeight="1" x14ac:dyDescent="0.3"/>
  </sheetData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Header>&amp;R&amp;9© Igor Lazarević 2017</oddHeader>
  </headerFooter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B3:G50"/>
  <sheetViews>
    <sheetView showGridLines="0" zoomScale="70" zoomScaleNormal="70" workbookViewId="0">
      <selection activeCell="B5" sqref="B5"/>
    </sheetView>
  </sheetViews>
  <sheetFormatPr defaultColWidth="9.109375" defaultRowHeight="14.4" outlineLevelRow="1" x14ac:dyDescent="0.3"/>
  <cols>
    <col min="1" max="1" width="3.44140625" style="1" customWidth="1"/>
    <col min="2" max="2" width="57.109375" style="1" customWidth="1"/>
    <col min="3" max="7" width="15.5546875" style="1" customWidth="1"/>
    <col min="8" max="8" width="7.5546875" style="1" customWidth="1"/>
    <col min="9" max="16384" width="9.109375" style="1"/>
  </cols>
  <sheetData>
    <row r="3" spans="2:7" s="14" customFormat="1" ht="21" x14ac:dyDescent="0.3">
      <c r="B3" s="14" t="s">
        <v>204</v>
      </c>
    </row>
    <row r="4" spans="2:7" ht="6" customHeight="1" outlineLevel="1" x14ac:dyDescent="0.3"/>
    <row r="5" spans="2:7" ht="16.5" customHeight="1" outlineLevel="1" x14ac:dyDescent="0.3">
      <c r="B5" s="60" t="s">
        <v>368</v>
      </c>
      <c r="C5" s="56" t="s">
        <v>369</v>
      </c>
      <c r="D5" s="56" t="s">
        <v>370</v>
      </c>
      <c r="E5" s="56" t="s">
        <v>371</v>
      </c>
      <c r="F5" s="56" t="s">
        <v>372</v>
      </c>
      <c r="G5" s="56" t="s">
        <v>373</v>
      </c>
    </row>
    <row r="6" spans="2:7" ht="16.5" customHeight="1" outlineLevel="1" x14ac:dyDescent="0.3">
      <c r="B6" s="61" t="s">
        <v>198</v>
      </c>
      <c r="C6" s="62">
        <f>SUM(C7:C8)</f>
        <v>8914220</v>
      </c>
      <c r="D6" s="62">
        <f>SUM(D7:D8)</f>
        <v>0</v>
      </c>
      <c r="E6" s="62">
        <f>SUM(E7:E8)</f>
        <v>0</v>
      </c>
      <c r="F6" s="62">
        <f>SUM(F7:F8)</f>
        <v>0</v>
      </c>
      <c r="G6" s="62">
        <f>SUM(G7:G8)</f>
        <v>0</v>
      </c>
    </row>
    <row r="7" spans="2:7" outlineLevel="1" x14ac:dyDescent="0.3">
      <c r="B7" s="57" t="str">
        <f>'Prihodi i rashodi'!B6</f>
        <v>Prihodi od prodaje</v>
      </c>
      <c r="C7" s="58">
        <f>'Prihodi i rashodi'!C6</f>
        <v>8414220</v>
      </c>
      <c r="D7" s="58">
        <f>'Prihodi i rashodi'!D6</f>
        <v>0</v>
      </c>
      <c r="E7" s="58">
        <f>'Prihodi i rashodi'!E6</f>
        <v>0</v>
      </c>
      <c r="F7" s="58">
        <f>'Prihodi i rashodi'!F6</f>
        <v>0</v>
      </c>
      <c r="G7" s="58">
        <f>'Prihodi i rashodi'!G6</f>
        <v>0</v>
      </c>
    </row>
    <row r="8" spans="2:7" outlineLevel="1" x14ac:dyDescent="0.3">
      <c r="B8" s="57" t="str">
        <f>'Prihodi i rashodi'!B7</f>
        <v>Ostali poslovni prihodi</v>
      </c>
      <c r="C8" s="58">
        <f>'Prihodi i rashodi'!C7</f>
        <v>500000</v>
      </c>
      <c r="D8" s="58">
        <f>'Prihodi i rashodi'!D7</f>
        <v>0</v>
      </c>
      <c r="E8" s="58">
        <f>'Prihodi i rashodi'!E7</f>
        <v>0</v>
      </c>
      <c r="F8" s="58">
        <f>'Prihodi i rashodi'!F7</f>
        <v>0</v>
      </c>
      <c r="G8" s="58">
        <f>'Prihodi i rashodi'!G7</f>
        <v>0</v>
      </c>
    </row>
    <row r="9" spans="2:7" outlineLevel="1" x14ac:dyDescent="0.3">
      <c r="B9" s="61" t="s">
        <v>206</v>
      </c>
      <c r="C9" s="62">
        <f>SUM(C10:C15)</f>
        <v>6968440</v>
      </c>
      <c r="D9" s="62">
        <f>SUM(D10:D15)</f>
        <v>4133128</v>
      </c>
      <c r="E9" s="62">
        <f>SUM(E10:E15)</f>
        <v>4270032.4000000004</v>
      </c>
      <c r="F9" s="62">
        <f>SUM(F10:F15)</f>
        <v>4471281.8680000007</v>
      </c>
      <c r="G9" s="62">
        <f>SUM(G10:G15)</f>
        <v>4778906.0548</v>
      </c>
    </row>
    <row r="10" spans="2:7" outlineLevel="1" x14ac:dyDescent="0.3">
      <c r="B10" s="57" t="str">
        <f>'Prihodi i rashodi'!I6</f>
        <v>Troškovi materijala</v>
      </c>
      <c r="C10" s="58">
        <f>'Prihodi i rashodi'!J6</f>
        <v>2430000</v>
      </c>
      <c r="D10" s="58">
        <f>'Prihodi i rashodi'!K6</f>
        <v>2478600</v>
      </c>
      <c r="E10" s="58">
        <f>'Prihodi i rashodi'!L6</f>
        <v>2602530</v>
      </c>
      <c r="F10" s="58">
        <f>'Prihodi i rashodi'!M6</f>
        <v>2784707.1</v>
      </c>
      <c r="G10" s="58">
        <f>'Prihodi i rashodi'!N6</f>
        <v>3063177.81</v>
      </c>
    </row>
    <row r="11" spans="2:7" outlineLevel="1" x14ac:dyDescent="0.3">
      <c r="B11" s="57" t="str">
        <f>'Prihodi i rashodi'!I7</f>
        <v>Troškovi goriva i energije</v>
      </c>
      <c r="C11" s="58">
        <f>'Prihodi i rashodi'!J7</f>
        <v>254400</v>
      </c>
      <c r="D11" s="58">
        <f>'Prihodi i rashodi'!K7</f>
        <v>259488</v>
      </c>
      <c r="E11" s="58">
        <f>'Prihodi i rashodi'!L7</f>
        <v>272462.40000000002</v>
      </c>
      <c r="F11" s="58">
        <f>'Prihodi i rashodi'!M7</f>
        <v>291534.76800000004</v>
      </c>
      <c r="G11" s="58">
        <f>'Prihodi i rashodi'!N7</f>
        <v>320688.24480000004</v>
      </c>
    </row>
    <row r="12" spans="2:7" outlineLevel="1" x14ac:dyDescent="0.3">
      <c r="B12" s="57" t="str">
        <f>'Prihodi i rashodi'!I8</f>
        <v xml:space="preserve">Troškovi proizvodnih usluga </v>
      </c>
      <c r="C12" s="58">
        <f>'Prihodi i rashodi'!J8</f>
        <v>2202000</v>
      </c>
      <c r="D12" s="58">
        <f>'Prihodi i rashodi'!K8</f>
        <v>0</v>
      </c>
      <c r="E12" s="58">
        <f>'Prihodi i rashodi'!L8</f>
        <v>0</v>
      </c>
      <c r="F12" s="58">
        <f>'Prihodi i rashodi'!M8</f>
        <v>0</v>
      </c>
      <c r="G12" s="58">
        <f>'Prihodi i rashodi'!N8</f>
        <v>0</v>
      </c>
    </row>
    <row r="13" spans="2:7" outlineLevel="1" x14ac:dyDescent="0.3">
      <c r="B13" s="57" t="str">
        <f>'Prihodi i rashodi'!I16</f>
        <v xml:space="preserve">Nematerijalni troškovi </v>
      </c>
      <c r="C13" s="58">
        <f>'Prihodi i rashodi'!J16</f>
        <v>497000</v>
      </c>
      <c r="D13" s="58">
        <f>'Prihodi i rashodi'!K16</f>
        <v>0</v>
      </c>
      <c r="E13" s="58">
        <f>'Prihodi i rashodi'!L16</f>
        <v>0</v>
      </c>
      <c r="F13" s="58">
        <f>'Prihodi i rashodi'!M16</f>
        <v>0</v>
      </c>
      <c r="G13" s="58">
        <f>'Prihodi i rashodi'!N16</f>
        <v>0</v>
      </c>
    </row>
    <row r="14" spans="2:7" outlineLevel="1" x14ac:dyDescent="0.3">
      <c r="B14" s="57" t="str">
        <f>'Prihodi i rashodi'!I30</f>
        <v>Troškovi amortizacije i rezervisanja</v>
      </c>
      <c r="C14" s="58">
        <f>'Prihodi i rashodi'!J30</f>
        <v>71040</v>
      </c>
      <c r="D14" s="58">
        <f>'Prihodi i rashodi'!K30</f>
        <v>51040</v>
      </c>
      <c r="E14" s="58">
        <f>'Prihodi i rashodi'!L30</f>
        <v>51040</v>
      </c>
      <c r="F14" s="58">
        <f>'Prihodi i rashodi'!M30</f>
        <v>51040</v>
      </c>
      <c r="G14" s="58">
        <f>'Prihodi i rashodi'!N30</f>
        <v>51040</v>
      </c>
    </row>
    <row r="15" spans="2:7" outlineLevel="1" x14ac:dyDescent="0.3">
      <c r="B15" s="57" t="str">
        <f>'Prihodi i rashodi'!I34</f>
        <v xml:space="preserve">Troškovi zarada i naknada zarada </v>
      </c>
      <c r="C15" s="58">
        <f>'Prihodi i rashodi'!J34</f>
        <v>1514000</v>
      </c>
      <c r="D15" s="58">
        <f>'Prihodi i rashodi'!K34</f>
        <v>1344000</v>
      </c>
      <c r="E15" s="58">
        <f>'Prihodi i rashodi'!L34</f>
        <v>1344000</v>
      </c>
      <c r="F15" s="58">
        <f>'Prihodi i rashodi'!M34</f>
        <v>1344000</v>
      </c>
      <c r="G15" s="58">
        <f>'Prihodi i rashodi'!N34</f>
        <v>1344000</v>
      </c>
    </row>
    <row r="16" spans="2:7" outlineLevel="1" x14ac:dyDescent="0.3">
      <c r="B16" s="61" t="s">
        <v>192</v>
      </c>
      <c r="C16" s="62">
        <f>C6-C9</f>
        <v>1945780</v>
      </c>
      <c r="D16" s="62">
        <f>D6-D9</f>
        <v>-4133128</v>
      </c>
      <c r="E16" s="62">
        <f>E6-E9</f>
        <v>-4270032.4000000004</v>
      </c>
      <c r="F16" s="62">
        <f>F6-F9</f>
        <v>-4471281.8680000007</v>
      </c>
      <c r="G16" s="62">
        <f>G6-G9</f>
        <v>-4778906.0548</v>
      </c>
    </row>
    <row r="17" spans="2:7" outlineLevel="1" x14ac:dyDescent="0.3">
      <c r="B17" s="57" t="str">
        <f>'Prihodi i rashodi'!B18</f>
        <v xml:space="preserve">Finansijski prihodi  </v>
      </c>
      <c r="C17" s="58">
        <f>'Prihodi i rashodi'!C18</f>
        <v>25000</v>
      </c>
      <c r="D17" s="58">
        <f>'Prihodi i rashodi'!D18</f>
        <v>0</v>
      </c>
      <c r="E17" s="58">
        <f>'Prihodi i rashodi'!E18</f>
        <v>0</v>
      </c>
      <c r="F17" s="58">
        <f>'Prihodi i rashodi'!F18</f>
        <v>0</v>
      </c>
      <c r="G17" s="58">
        <f>'Prihodi i rashodi'!G18</f>
        <v>0</v>
      </c>
    </row>
    <row r="18" spans="2:7" outlineLevel="1" x14ac:dyDescent="0.3">
      <c r="B18" s="57" t="str">
        <f>'Prihodi i rashodi'!I45</f>
        <v xml:space="preserve">Finansijski rashodi </v>
      </c>
      <c r="C18" s="58">
        <f>'Prihodi i rashodi'!J45</f>
        <v>14000</v>
      </c>
      <c r="D18" s="58">
        <f>'Prihodi i rashodi'!K45</f>
        <v>0</v>
      </c>
      <c r="E18" s="58">
        <f>'Prihodi i rashodi'!L45</f>
        <v>0</v>
      </c>
      <c r="F18" s="58">
        <f>'Prihodi i rashodi'!M45</f>
        <v>0</v>
      </c>
      <c r="G18" s="58">
        <f>'Prihodi i rashodi'!N45</f>
        <v>0</v>
      </c>
    </row>
    <row r="19" spans="2:7" outlineLevel="1" x14ac:dyDescent="0.3">
      <c r="B19" s="61" t="s">
        <v>193</v>
      </c>
      <c r="C19" s="62">
        <f>C17-C18</f>
        <v>11000</v>
      </c>
      <c r="D19" s="62">
        <f>D17-D18</f>
        <v>0</v>
      </c>
      <c r="E19" s="62">
        <f>E17-E18</f>
        <v>0</v>
      </c>
      <c r="F19" s="62">
        <f>F17-F18</f>
        <v>0</v>
      </c>
      <c r="G19" s="62">
        <f>G17-G18</f>
        <v>0</v>
      </c>
    </row>
    <row r="20" spans="2:7" outlineLevel="1" x14ac:dyDescent="0.3">
      <c r="B20" s="65" t="str">
        <f>'Prihodi i rashodi'!B26</f>
        <v>Ostali prihodi</v>
      </c>
      <c r="C20" s="58">
        <f>'Prihodi i rashodi'!C26</f>
        <v>18000</v>
      </c>
      <c r="D20" s="58">
        <f>'Prihodi i rashodi'!D26</f>
        <v>0</v>
      </c>
      <c r="E20" s="58">
        <f>'Prihodi i rashodi'!E26</f>
        <v>0</v>
      </c>
      <c r="F20" s="58">
        <f>'Prihodi i rashodi'!F26</f>
        <v>0</v>
      </c>
      <c r="G20" s="58">
        <f>'Prihodi i rashodi'!G26</f>
        <v>0</v>
      </c>
    </row>
    <row r="21" spans="2:7" outlineLevel="1" x14ac:dyDescent="0.3">
      <c r="B21" s="65" t="str">
        <f>'Prihodi i rashodi'!I53</f>
        <v>Ostali rashodi</v>
      </c>
      <c r="C21" s="58">
        <f>'Prihodi i rashodi'!J53</f>
        <v>33000</v>
      </c>
      <c r="D21" s="58">
        <f>'Prihodi i rashodi'!K53</f>
        <v>0</v>
      </c>
      <c r="E21" s="58">
        <f>'Prihodi i rashodi'!L53</f>
        <v>0</v>
      </c>
      <c r="F21" s="58">
        <f>'Prihodi i rashodi'!M53</f>
        <v>0</v>
      </c>
      <c r="G21" s="58">
        <f>'Prihodi i rashodi'!N53</f>
        <v>0</v>
      </c>
    </row>
    <row r="22" spans="2:7" outlineLevel="1" x14ac:dyDescent="0.3">
      <c r="B22" s="61" t="s">
        <v>194</v>
      </c>
      <c r="C22" s="62">
        <f>C20-C21</f>
        <v>-15000</v>
      </c>
      <c r="D22" s="62">
        <f>D20-D21</f>
        <v>0</v>
      </c>
      <c r="E22" s="62">
        <f>E20-E21</f>
        <v>0</v>
      </c>
      <c r="F22" s="62">
        <f>F20-F21</f>
        <v>0</v>
      </c>
      <c r="G22" s="62">
        <f>G20-G21</f>
        <v>0</v>
      </c>
    </row>
    <row r="23" spans="2:7" outlineLevel="1" x14ac:dyDescent="0.3">
      <c r="B23" s="61" t="s">
        <v>195</v>
      </c>
      <c r="C23" s="62">
        <f>C16+C19+C22</f>
        <v>1941780</v>
      </c>
      <c r="D23" s="62">
        <f>D16+D19+D22</f>
        <v>-4133128</v>
      </c>
      <c r="E23" s="62">
        <f>E16+E19+E22</f>
        <v>-4270032.4000000004</v>
      </c>
      <c r="F23" s="62">
        <f>F16+F19+F22</f>
        <v>-4471281.8680000007</v>
      </c>
      <c r="G23" s="62">
        <f>G16+G19+G22</f>
        <v>-4778906.0548</v>
      </c>
    </row>
    <row r="24" spans="2:7" outlineLevel="1" x14ac:dyDescent="0.3">
      <c r="B24" s="57" t="s">
        <v>197</v>
      </c>
      <c r="C24" s="58">
        <f>IF(C23*0.15&gt;0,C23*0.15,0)</f>
        <v>291267</v>
      </c>
      <c r="D24" s="58">
        <f t="shared" ref="D24:G24" si="0">IF(D23*0.15&gt;0,D23*0.15,0)</f>
        <v>0</v>
      </c>
      <c r="E24" s="58">
        <f t="shared" si="0"/>
        <v>0</v>
      </c>
      <c r="F24" s="58">
        <f t="shared" si="0"/>
        <v>0</v>
      </c>
      <c r="G24" s="58">
        <f t="shared" si="0"/>
        <v>0</v>
      </c>
    </row>
    <row r="25" spans="2:7" outlineLevel="1" x14ac:dyDescent="0.3">
      <c r="B25" s="63" t="s">
        <v>196</v>
      </c>
      <c r="C25" s="64">
        <f>C23-C24</f>
        <v>1650513</v>
      </c>
      <c r="D25" s="64">
        <f>D23-D24</f>
        <v>-4133128</v>
      </c>
      <c r="E25" s="64">
        <f>E23-E24</f>
        <v>-4270032.4000000004</v>
      </c>
      <c r="F25" s="64">
        <f>F23-F24</f>
        <v>-4471281.8680000007</v>
      </c>
      <c r="G25" s="64">
        <f>G23-G24</f>
        <v>-4778906.0548</v>
      </c>
    </row>
    <row r="26" spans="2:7" outlineLevel="1" x14ac:dyDescent="0.3"/>
    <row r="28" spans="2:7" ht="21" x14ac:dyDescent="0.3">
      <c r="B28" s="14" t="s">
        <v>205</v>
      </c>
      <c r="C28" s="14"/>
    </row>
    <row r="29" spans="2:7" ht="6" customHeight="1" outlineLevel="1" x14ac:dyDescent="0.3"/>
    <row r="30" spans="2:7" outlineLevel="1" x14ac:dyDescent="0.3">
      <c r="B30" s="60" t="s">
        <v>368</v>
      </c>
      <c r="C30" s="56" t="s">
        <v>369</v>
      </c>
      <c r="D30" s="56" t="s">
        <v>370</v>
      </c>
      <c r="E30" s="56" t="s">
        <v>371</v>
      </c>
      <c r="F30" s="56" t="s">
        <v>372</v>
      </c>
      <c r="G30" s="56" t="s">
        <v>373</v>
      </c>
    </row>
    <row r="31" spans="2:7" outlineLevel="1" x14ac:dyDescent="0.3">
      <c r="B31" s="57" t="str">
        <f>B7</f>
        <v>Prihodi od prodaje</v>
      </c>
      <c r="C31" s="58">
        <f>C7</f>
        <v>8414220</v>
      </c>
      <c r="D31" s="58">
        <f t="shared" ref="D31:G31" si="1">D7</f>
        <v>0</v>
      </c>
      <c r="E31" s="58">
        <f t="shared" si="1"/>
        <v>0</v>
      </c>
      <c r="F31" s="58">
        <f t="shared" si="1"/>
        <v>0</v>
      </c>
      <c r="G31" s="58">
        <f t="shared" si="1"/>
        <v>0</v>
      </c>
    </row>
    <row r="32" spans="2:7" outlineLevel="1" x14ac:dyDescent="0.3">
      <c r="B32" s="57" t="str">
        <f>B8</f>
        <v>Ostali poslovni prihodi</v>
      </c>
      <c r="C32" s="58">
        <f>C8</f>
        <v>500000</v>
      </c>
      <c r="D32" s="58">
        <f t="shared" ref="D32:G32" si="2">D8</f>
        <v>0</v>
      </c>
      <c r="E32" s="58">
        <f t="shared" si="2"/>
        <v>0</v>
      </c>
      <c r="F32" s="58">
        <f t="shared" si="2"/>
        <v>0</v>
      </c>
      <c r="G32" s="58">
        <f t="shared" si="2"/>
        <v>0</v>
      </c>
    </row>
    <row r="33" spans="2:7" outlineLevel="1" x14ac:dyDescent="0.3">
      <c r="B33" s="61" t="s">
        <v>199</v>
      </c>
      <c r="C33" s="62">
        <f>SUM(C31:C32)</f>
        <v>8914220</v>
      </c>
      <c r="D33" s="62">
        <f>SUM(D31:D32)</f>
        <v>0</v>
      </c>
      <c r="E33" s="62">
        <f>SUM(E31:E32)</f>
        <v>0</v>
      </c>
      <c r="F33" s="62">
        <f>SUM(F31:F32)</f>
        <v>0</v>
      </c>
      <c r="G33" s="62">
        <f>SUM(G31:G32)</f>
        <v>0</v>
      </c>
    </row>
    <row r="34" spans="2:7" outlineLevel="1" x14ac:dyDescent="0.3">
      <c r="B34" s="57" t="str">
        <f>B10</f>
        <v>Troškovi materijala</v>
      </c>
      <c r="C34" s="58">
        <f>C10</f>
        <v>2430000</v>
      </c>
      <c r="D34" s="58">
        <f t="shared" ref="D34:G34" si="3">D10</f>
        <v>2478600</v>
      </c>
      <c r="E34" s="58">
        <f t="shared" si="3"/>
        <v>2602530</v>
      </c>
      <c r="F34" s="58">
        <f t="shared" si="3"/>
        <v>2784707.1</v>
      </c>
      <c r="G34" s="58">
        <f t="shared" si="3"/>
        <v>3063177.81</v>
      </c>
    </row>
    <row r="35" spans="2:7" outlineLevel="1" x14ac:dyDescent="0.3">
      <c r="B35" s="61" t="s">
        <v>200</v>
      </c>
      <c r="C35" s="62">
        <f>C33-C34</f>
        <v>6484220</v>
      </c>
      <c r="D35" s="62">
        <f>D33-D34</f>
        <v>-2478600</v>
      </c>
      <c r="E35" s="62">
        <f>E33-E34</f>
        <v>-2602530</v>
      </c>
      <c r="F35" s="62">
        <f>F33-F34</f>
        <v>-2784707.1</v>
      </c>
      <c r="G35" s="62">
        <f>G33-G34</f>
        <v>-3063177.81</v>
      </c>
    </row>
    <row r="36" spans="2:7" outlineLevel="1" x14ac:dyDescent="0.3">
      <c r="B36" s="57" t="str">
        <f>B15</f>
        <v xml:space="preserve">Troškovi zarada i naknada zarada </v>
      </c>
      <c r="C36" s="58">
        <f>C15</f>
        <v>1514000</v>
      </c>
      <c r="D36" s="58">
        <f t="shared" ref="D36:G36" si="4">D15</f>
        <v>1344000</v>
      </c>
      <c r="E36" s="58">
        <f t="shared" si="4"/>
        <v>1344000</v>
      </c>
      <c r="F36" s="58">
        <f t="shared" si="4"/>
        <v>1344000</v>
      </c>
      <c r="G36" s="58">
        <f t="shared" si="4"/>
        <v>1344000</v>
      </c>
    </row>
    <row r="37" spans="2:7" outlineLevel="1" x14ac:dyDescent="0.3">
      <c r="B37" s="57" t="str">
        <f t="shared" ref="B37:C39" si="5">B11</f>
        <v>Troškovi goriva i energije</v>
      </c>
      <c r="C37" s="58">
        <f t="shared" si="5"/>
        <v>254400</v>
      </c>
      <c r="D37" s="58">
        <f t="shared" ref="D37:G37" si="6">D11</f>
        <v>259488</v>
      </c>
      <c r="E37" s="58">
        <f t="shared" si="6"/>
        <v>272462.40000000002</v>
      </c>
      <c r="F37" s="58">
        <f t="shared" si="6"/>
        <v>291534.76800000004</v>
      </c>
      <c r="G37" s="58">
        <f t="shared" si="6"/>
        <v>320688.24480000004</v>
      </c>
    </row>
    <row r="38" spans="2:7" outlineLevel="1" x14ac:dyDescent="0.3">
      <c r="B38" s="57" t="str">
        <f t="shared" si="5"/>
        <v xml:space="preserve">Troškovi proizvodnih usluga </v>
      </c>
      <c r="C38" s="58">
        <f t="shared" si="5"/>
        <v>2202000</v>
      </c>
      <c r="D38" s="58">
        <f t="shared" ref="D38:G38" si="7">D12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</row>
    <row r="39" spans="2:7" outlineLevel="1" x14ac:dyDescent="0.3">
      <c r="B39" s="57" t="str">
        <f t="shared" si="5"/>
        <v xml:space="preserve">Nematerijalni troškovi </v>
      </c>
      <c r="C39" s="58">
        <f t="shared" si="5"/>
        <v>497000</v>
      </c>
      <c r="D39" s="58">
        <f t="shared" ref="D39:G39" si="8">D13</f>
        <v>0</v>
      </c>
      <c r="E39" s="58">
        <f t="shared" si="8"/>
        <v>0</v>
      </c>
      <c r="F39" s="58">
        <f t="shared" si="8"/>
        <v>0</v>
      </c>
      <c r="G39" s="58">
        <f t="shared" si="8"/>
        <v>0</v>
      </c>
    </row>
    <row r="40" spans="2:7" outlineLevel="1" x14ac:dyDescent="0.3">
      <c r="B40" s="61" t="s">
        <v>202</v>
      </c>
      <c r="C40" s="62">
        <f>C35-C36-C37-C38-C39</f>
        <v>2016820</v>
      </c>
      <c r="D40" s="62">
        <f>D35-D36-D37-D38-D39</f>
        <v>-4082088</v>
      </c>
      <c r="E40" s="62">
        <f>E35-E36-E37-E38-E39</f>
        <v>-4218992.4000000004</v>
      </c>
      <c r="F40" s="62">
        <f>F35-F36-F37-F38-F39</f>
        <v>-4420241.8679999998</v>
      </c>
      <c r="G40" s="62">
        <f>G35-G36-G37-G38-G39</f>
        <v>-4727866.054800001</v>
      </c>
    </row>
    <row r="41" spans="2:7" outlineLevel="1" x14ac:dyDescent="0.3">
      <c r="B41" s="57" t="str">
        <f>B14</f>
        <v>Troškovi amortizacije i rezervisanja</v>
      </c>
      <c r="C41" s="58">
        <f>C14</f>
        <v>71040</v>
      </c>
      <c r="D41" s="58">
        <f t="shared" ref="D41:G41" si="9">D14</f>
        <v>51040</v>
      </c>
      <c r="E41" s="58">
        <f t="shared" si="9"/>
        <v>51040</v>
      </c>
      <c r="F41" s="58">
        <f t="shared" si="9"/>
        <v>51040</v>
      </c>
      <c r="G41" s="58">
        <f t="shared" si="9"/>
        <v>51040</v>
      </c>
    </row>
    <row r="42" spans="2:7" outlineLevel="1" x14ac:dyDescent="0.3">
      <c r="B42" s="61" t="s">
        <v>201</v>
      </c>
      <c r="C42" s="62">
        <f>C40-C41</f>
        <v>1945780</v>
      </c>
      <c r="D42" s="62">
        <f>D40-D41</f>
        <v>-4133128</v>
      </c>
      <c r="E42" s="62">
        <f>E40-E41</f>
        <v>-4270032.4000000004</v>
      </c>
      <c r="F42" s="62">
        <f>F40-F41</f>
        <v>-4471281.8679999998</v>
      </c>
      <c r="G42" s="62">
        <f>G40-G41</f>
        <v>-4778906.054800001</v>
      </c>
    </row>
    <row r="43" spans="2:7" outlineLevel="1" x14ac:dyDescent="0.3">
      <c r="B43" s="57" t="str">
        <f>B17</f>
        <v xml:space="preserve">Finansijski prihodi  </v>
      </c>
      <c r="C43" s="58">
        <f>C17</f>
        <v>25000</v>
      </c>
      <c r="D43" s="58">
        <f t="shared" ref="D43:G43" si="10">D17</f>
        <v>0</v>
      </c>
      <c r="E43" s="58">
        <f t="shared" si="10"/>
        <v>0</v>
      </c>
      <c r="F43" s="58">
        <f t="shared" si="10"/>
        <v>0</v>
      </c>
      <c r="G43" s="58">
        <f t="shared" si="10"/>
        <v>0</v>
      </c>
    </row>
    <row r="44" spans="2:7" outlineLevel="1" x14ac:dyDescent="0.3">
      <c r="B44" s="57" t="str">
        <f>B18</f>
        <v xml:space="preserve">Finansijski rashodi </v>
      </c>
      <c r="C44" s="58">
        <f>C18</f>
        <v>14000</v>
      </c>
      <c r="D44" s="58">
        <f t="shared" ref="D44:G44" si="11">D18</f>
        <v>0</v>
      </c>
      <c r="E44" s="58">
        <f t="shared" si="11"/>
        <v>0</v>
      </c>
      <c r="F44" s="58">
        <f t="shared" si="11"/>
        <v>0</v>
      </c>
      <c r="G44" s="58">
        <f t="shared" si="11"/>
        <v>0</v>
      </c>
    </row>
    <row r="45" spans="2:7" outlineLevel="1" x14ac:dyDescent="0.3">
      <c r="B45" s="65" t="str">
        <f>B20</f>
        <v>Ostali prihodi</v>
      </c>
      <c r="C45" s="58">
        <f>C20</f>
        <v>18000</v>
      </c>
      <c r="D45" s="58">
        <f t="shared" ref="D45:G45" si="12">D20</f>
        <v>0</v>
      </c>
      <c r="E45" s="58">
        <f t="shared" si="12"/>
        <v>0</v>
      </c>
      <c r="F45" s="58">
        <f t="shared" si="12"/>
        <v>0</v>
      </c>
      <c r="G45" s="58">
        <f t="shared" si="12"/>
        <v>0</v>
      </c>
    </row>
    <row r="46" spans="2:7" outlineLevel="1" x14ac:dyDescent="0.3">
      <c r="B46" s="65" t="str">
        <f>B21</f>
        <v>Ostali rashodi</v>
      </c>
      <c r="C46" s="58">
        <f>C21</f>
        <v>33000</v>
      </c>
      <c r="D46" s="58">
        <f t="shared" ref="D46:G46" si="13">D21</f>
        <v>0</v>
      </c>
      <c r="E46" s="58">
        <f t="shared" si="13"/>
        <v>0</v>
      </c>
      <c r="F46" s="58">
        <f t="shared" si="13"/>
        <v>0</v>
      </c>
      <c r="G46" s="58">
        <f t="shared" si="13"/>
        <v>0</v>
      </c>
    </row>
    <row r="47" spans="2:7" outlineLevel="1" x14ac:dyDescent="0.3">
      <c r="B47" s="61" t="s">
        <v>203</v>
      </c>
      <c r="C47" s="62">
        <f>C42+(C43-C44)+(C45-C46)</f>
        <v>1941780</v>
      </c>
      <c r="D47" s="62">
        <f>D42+(D43-D44)+(D45-D46)</f>
        <v>-4133128</v>
      </c>
      <c r="E47" s="62">
        <f>E42+(E43-E44)+(E45-E46)</f>
        <v>-4270032.4000000004</v>
      </c>
      <c r="F47" s="62">
        <f>F42+(F43-F44)+(F45-F46)</f>
        <v>-4471281.8679999998</v>
      </c>
      <c r="G47" s="62">
        <f>G42+(G43-G44)+(G45-G46)</f>
        <v>-4778906.054800001</v>
      </c>
    </row>
    <row r="48" spans="2:7" outlineLevel="1" x14ac:dyDescent="0.3">
      <c r="B48" s="57" t="str">
        <f>B24</f>
        <v>Porez na dobit (15%)</v>
      </c>
      <c r="C48" s="58">
        <f>IF(C47*0.15&gt;0,C47*0.15,0)</f>
        <v>291267</v>
      </c>
      <c r="D48" s="58">
        <f t="shared" ref="D48:G48" si="14">IF(D47*0.15&gt;0,D47*0.15,0)</f>
        <v>0</v>
      </c>
      <c r="E48" s="58">
        <f t="shared" si="14"/>
        <v>0</v>
      </c>
      <c r="F48" s="58">
        <f t="shared" si="14"/>
        <v>0</v>
      </c>
      <c r="G48" s="58">
        <f t="shared" si="14"/>
        <v>0</v>
      </c>
    </row>
    <row r="49" spans="2:7" outlineLevel="1" x14ac:dyDescent="0.3">
      <c r="B49" s="63" t="s">
        <v>196</v>
      </c>
      <c r="C49" s="64">
        <f>C47-C48</f>
        <v>1650513</v>
      </c>
      <c r="D49" s="64">
        <f>D47-D48</f>
        <v>-4133128</v>
      </c>
      <c r="E49" s="64">
        <f>E47-E48</f>
        <v>-4270032.4000000004</v>
      </c>
      <c r="F49" s="64">
        <f>F47-F48</f>
        <v>-4471281.8679999998</v>
      </c>
      <c r="G49" s="64">
        <f>G47-G48</f>
        <v>-4778906.054800001</v>
      </c>
    </row>
    <row r="50" spans="2:7" outlineLevel="1" x14ac:dyDescent="0.3"/>
  </sheetData>
  <pageMargins left="0.7" right="0.7" top="0.75" bottom="0.75" header="0.3" footer="0.3"/>
  <pageSetup scale="80" fitToHeight="0" orientation="landscape" r:id="rId1"/>
  <headerFooter>
    <oddHeader>&amp;R&amp;9© Igor Lazarević 2017</oddHeader>
  </headerFooter>
  <rowBreaks count="1" manualBreakCount="1">
    <brk id="27" max="16383" man="1"/>
  </rowBreaks>
  <ignoredErrors>
    <ignoredError sqref="C33:H5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B3:I14"/>
  <sheetViews>
    <sheetView showGridLines="0" zoomScale="85" zoomScaleNormal="85" workbookViewId="0">
      <selection activeCell="B5" sqref="B5"/>
    </sheetView>
  </sheetViews>
  <sheetFormatPr defaultColWidth="9.109375" defaultRowHeight="14.4" x14ac:dyDescent="0.3"/>
  <cols>
    <col min="1" max="1" width="3.44140625" style="1" customWidth="1"/>
    <col min="2" max="2" width="33.88671875" style="1" customWidth="1"/>
    <col min="3" max="7" width="16.109375" style="1" customWidth="1"/>
    <col min="8" max="8" width="2" style="1" customWidth="1"/>
    <col min="9" max="16384" width="9.109375" style="1"/>
  </cols>
  <sheetData>
    <row r="3" spans="2:9" s="14" customFormat="1" ht="23.4" x14ac:dyDescent="0.3">
      <c r="B3" s="39" t="s">
        <v>210</v>
      </c>
    </row>
    <row r="4" spans="2:9" ht="6" customHeight="1" x14ac:dyDescent="0.3"/>
    <row r="5" spans="2:9" ht="16.5" customHeight="1" x14ac:dyDescent="0.3">
      <c r="B5" s="60" t="s">
        <v>374</v>
      </c>
      <c r="C5" s="56" t="s">
        <v>363</v>
      </c>
      <c r="D5" s="56" t="s">
        <v>364</v>
      </c>
      <c r="E5" s="56" t="s">
        <v>365</v>
      </c>
      <c r="F5" s="56" t="s">
        <v>366</v>
      </c>
      <c r="G5" s="56" t="s">
        <v>367</v>
      </c>
    </row>
    <row r="6" spans="2:9" ht="16.5" customHeight="1" x14ac:dyDescent="0.3">
      <c r="B6" s="57" t="s">
        <v>138</v>
      </c>
      <c r="C6" s="58">
        <f>'Bilans uspeha'!C6+'Bilans uspeha'!C17+'Bilans uspeha'!C20</f>
        <v>8957220</v>
      </c>
      <c r="D6" s="58">
        <f>'Bilans uspeha'!D6+'Bilans uspeha'!D17+'Bilans uspeha'!D20</f>
        <v>0</v>
      </c>
      <c r="E6" s="58">
        <f>'Bilans uspeha'!E6+'Bilans uspeha'!E17+'Bilans uspeha'!E20</f>
        <v>0</v>
      </c>
      <c r="F6" s="58">
        <f>'Bilans uspeha'!F6+'Bilans uspeha'!F17+'Bilans uspeha'!F20</f>
        <v>0</v>
      </c>
      <c r="G6" s="58">
        <f>'Bilans uspeha'!G6+'Bilans uspeha'!G17+'Bilans uspeha'!G20</f>
        <v>0</v>
      </c>
    </row>
    <row r="7" spans="2:9" ht="16.5" customHeight="1" x14ac:dyDescent="0.3">
      <c r="B7" s="57" t="s">
        <v>122</v>
      </c>
      <c r="C7" s="58">
        <f>'Bilans uspeha'!C9+'Bilans uspeha'!C18+'Bilans uspeha'!C21</f>
        <v>7015440</v>
      </c>
      <c r="D7" s="58">
        <f>'Bilans uspeha'!D9+'Bilans uspeha'!D18+'Bilans uspeha'!D21</f>
        <v>4133128</v>
      </c>
      <c r="E7" s="58">
        <f>'Bilans uspeha'!E9+'Bilans uspeha'!E18+'Bilans uspeha'!E21</f>
        <v>4270032.4000000004</v>
      </c>
      <c r="F7" s="58">
        <f>'Bilans uspeha'!F9+'Bilans uspeha'!F18+'Bilans uspeha'!F21</f>
        <v>4471281.8680000007</v>
      </c>
      <c r="G7" s="58">
        <f>'Bilans uspeha'!G9+'Bilans uspeha'!G18+'Bilans uspeha'!G21</f>
        <v>4778906.0548</v>
      </c>
    </row>
    <row r="8" spans="2:9" ht="16.5" customHeight="1" x14ac:dyDescent="0.3">
      <c r="B8" s="61" t="s">
        <v>195</v>
      </c>
      <c r="C8" s="62">
        <f>C6-C7</f>
        <v>1941780</v>
      </c>
      <c r="D8" s="62">
        <f>D6-D7</f>
        <v>-4133128</v>
      </c>
      <c r="E8" s="62">
        <f>E6-E7</f>
        <v>-4270032.4000000004</v>
      </c>
      <c r="F8" s="62">
        <f>F6-F7</f>
        <v>-4471281.8680000007</v>
      </c>
      <c r="G8" s="62">
        <f>G6-G7</f>
        <v>-4778906.0548</v>
      </c>
    </row>
    <row r="9" spans="2:9" ht="16.5" customHeight="1" x14ac:dyDescent="0.3">
      <c r="B9" s="57" t="s">
        <v>197</v>
      </c>
      <c r="C9" s="58">
        <f>'Bilans uspeha'!C24</f>
        <v>291267</v>
      </c>
      <c r="D9" s="58">
        <f>'Bilans uspeha'!D24</f>
        <v>0</v>
      </c>
      <c r="E9" s="58">
        <f>'Bilans uspeha'!E24</f>
        <v>0</v>
      </c>
      <c r="F9" s="58">
        <f>'Bilans uspeha'!F24</f>
        <v>0</v>
      </c>
      <c r="G9" s="58">
        <f>'Bilans uspeha'!G24</f>
        <v>0</v>
      </c>
    </row>
    <row r="10" spans="2:9" ht="16.5" customHeight="1" x14ac:dyDescent="0.3">
      <c r="B10" s="61" t="s">
        <v>196</v>
      </c>
      <c r="C10" s="62">
        <f>C8-C9</f>
        <v>1650513</v>
      </c>
      <c r="D10" s="62">
        <f>D8-D9</f>
        <v>-4133128</v>
      </c>
      <c r="E10" s="62">
        <f>E8-E9</f>
        <v>-4270032.4000000004</v>
      </c>
      <c r="F10" s="62">
        <f>F8-F9</f>
        <v>-4471281.8680000007</v>
      </c>
      <c r="G10" s="62">
        <f>G8-G9</f>
        <v>-4778906.0548</v>
      </c>
      <c r="I10" s="1" t="s">
        <v>381</v>
      </c>
    </row>
    <row r="11" spans="2:9" ht="16.5" customHeight="1" x14ac:dyDescent="0.3">
      <c r="B11" s="61" t="s">
        <v>207</v>
      </c>
      <c r="C11" s="62">
        <f>C6/C7</f>
        <v>1.2767866306318634</v>
      </c>
      <c r="D11" s="62">
        <f>D6/D7</f>
        <v>0</v>
      </c>
      <c r="E11" s="62">
        <f>E6/E7</f>
        <v>0</v>
      </c>
      <c r="F11" s="62">
        <f>F6/F7</f>
        <v>0</v>
      </c>
      <c r="G11" s="62">
        <f>G6/G7</f>
        <v>0</v>
      </c>
      <c r="I11" s="1" t="s">
        <v>382</v>
      </c>
    </row>
    <row r="12" spans="2:9" ht="16.5" customHeight="1" x14ac:dyDescent="0.3">
      <c r="B12" s="57" t="s">
        <v>208</v>
      </c>
      <c r="C12" s="58">
        <f>Ulaganja!C13</f>
        <v>5284106</v>
      </c>
      <c r="D12" s="58">
        <f>Ulaganja!D13</f>
        <v>1</v>
      </c>
      <c r="E12" s="58">
        <f>Ulaganja!E13</f>
        <v>0</v>
      </c>
      <c r="F12" s="58">
        <f>Ulaganja!F13</f>
        <v>0</v>
      </c>
      <c r="G12" s="58">
        <f>Ulaganja!G13</f>
        <v>0</v>
      </c>
    </row>
    <row r="13" spans="2:9" ht="16.5" customHeight="1" x14ac:dyDescent="0.3">
      <c r="B13" s="61" t="s">
        <v>378</v>
      </c>
      <c r="C13" s="66">
        <f>C10/C12</f>
        <v>0.31235425633020986</v>
      </c>
      <c r="D13" s="66">
        <f t="shared" ref="D13:G13" si="0">D10/D12</f>
        <v>-4133128</v>
      </c>
      <c r="E13" s="66" t="e">
        <f t="shared" si="0"/>
        <v>#DIV/0!</v>
      </c>
      <c r="F13" s="66" t="e">
        <f t="shared" si="0"/>
        <v>#DIV/0!</v>
      </c>
      <c r="G13" s="66" t="e">
        <f t="shared" si="0"/>
        <v>#DIV/0!</v>
      </c>
      <c r="I13" s="1" t="s">
        <v>383</v>
      </c>
    </row>
    <row r="14" spans="2:9" ht="16.5" customHeight="1" x14ac:dyDescent="0.3">
      <c r="B14" s="61" t="s">
        <v>209</v>
      </c>
      <c r="C14" s="62">
        <f>C12/C10</f>
        <v>3.2014931115356258</v>
      </c>
      <c r="D14" s="62">
        <f>D12/D10</f>
        <v>-2.4194750319854597E-7</v>
      </c>
      <c r="E14" s="62">
        <f>E12/E10</f>
        <v>0</v>
      </c>
      <c r="F14" s="62">
        <f>F12/F10</f>
        <v>0</v>
      </c>
      <c r="G14" s="62">
        <f>G12/G10</f>
        <v>0</v>
      </c>
      <c r="I14" s="1" t="s">
        <v>384</v>
      </c>
    </row>
  </sheetData>
  <pageMargins left="0.7" right="0.7" top="0.75" bottom="0.75" header="0.3" footer="0.3"/>
  <pageSetup scale="76" fitToHeight="0" orientation="portrait" r:id="rId1"/>
  <headerFooter>
    <oddHeader>&amp;R&amp;9© Igor Lazarević 2017</oddHeader>
  </headerFooter>
  <ignoredErrors>
    <ignoredError sqref="C9 D14:G15 D9:G1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99"/>
  </sheetPr>
  <dimension ref="A3:J436"/>
  <sheetViews>
    <sheetView showGridLines="0" zoomScale="70" zoomScaleNormal="70" workbookViewId="0">
      <selection activeCell="B5" sqref="B5"/>
    </sheetView>
  </sheetViews>
  <sheetFormatPr defaultColWidth="9.109375" defaultRowHeight="14.4" outlineLevelRow="1" x14ac:dyDescent="0.3"/>
  <cols>
    <col min="1" max="1" width="3.44140625" style="1" customWidth="1"/>
    <col min="2" max="2" width="7" style="1" customWidth="1"/>
    <col min="3" max="3" width="39.5546875" style="1" customWidth="1"/>
    <col min="4" max="6" width="17.88671875" style="1" customWidth="1"/>
    <col min="7" max="7" width="19.33203125" style="1" customWidth="1"/>
    <col min="8" max="8" width="12.33203125" style="1" customWidth="1"/>
    <col min="9" max="10" width="19.33203125" style="1" customWidth="1"/>
    <col min="11" max="16384" width="9.109375" style="1"/>
  </cols>
  <sheetData>
    <row r="3" spans="2:10" ht="21" x14ac:dyDescent="0.3">
      <c r="B3" s="14" t="s">
        <v>232</v>
      </c>
      <c r="D3" s="2"/>
      <c r="E3" s="4"/>
      <c r="F3" s="3"/>
      <c r="G3" s="5"/>
      <c r="H3" s="4"/>
      <c r="I3" s="5"/>
      <c r="J3" s="31" t="s">
        <v>23</v>
      </c>
    </row>
    <row r="4" spans="2:10" ht="4.5" customHeight="1" outlineLevel="1" x14ac:dyDescent="0.3"/>
    <row r="5" spans="2:10" ht="16.5" customHeight="1" outlineLevel="1" x14ac:dyDescent="0.3">
      <c r="B5" s="67" t="s">
        <v>0</v>
      </c>
      <c r="C5" s="60" t="s">
        <v>24</v>
      </c>
      <c r="D5" s="67" t="s">
        <v>1</v>
      </c>
      <c r="E5" s="68" t="s">
        <v>63</v>
      </c>
      <c r="F5" s="69" t="s">
        <v>2</v>
      </c>
      <c r="G5" s="56" t="s">
        <v>4</v>
      </c>
      <c r="H5" s="68" t="s">
        <v>5</v>
      </c>
      <c r="I5" s="56" t="s">
        <v>7</v>
      </c>
      <c r="J5" s="56" t="s">
        <v>6</v>
      </c>
    </row>
    <row r="6" spans="2:10" outlineLevel="1" x14ac:dyDescent="0.3">
      <c r="B6" s="73">
        <v>1</v>
      </c>
      <c r="C6" s="9" t="s">
        <v>211</v>
      </c>
      <c r="D6" s="10" t="s">
        <v>9</v>
      </c>
      <c r="E6" s="12">
        <v>25000</v>
      </c>
      <c r="F6" s="11">
        <v>4</v>
      </c>
      <c r="G6" s="58">
        <f t="shared" ref="G6:G55" si="0">F6*E6</f>
        <v>100000</v>
      </c>
      <c r="H6" s="13"/>
      <c r="I6" s="58">
        <f>G6*H6</f>
        <v>0</v>
      </c>
      <c r="J6" s="62">
        <f>G6-I6</f>
        <v>100000</v>
      </c>
    </row>
    <row r="7" spans="2:10" outlineLevel="1" x14ac:dyDescent="0.3">
      <c r="B7" s="73">
        <v>2</v>
      </c>
      <c r="C7" s="9" t="s">
        <v>212</v>
      </c>
      <c r="D7" s="10" t="s">
        <v>9</v>
      </c>
      <c r="E7" s="12">
        <v>9800</v>
      </c>
      <c r="F7" s="11">
        <v>24</v>
      </c>
      <c r="G7" s="58">
        <f t="shared" si="0"/>
        <v>235200</v>
      </c>
      <c r="H7" s="13"/>
      <c r="I7" s="58">
        <f t="shared" ref="I7:I55" si="1">G7*H7</f>
        <v>0</v>
      </c>
      <c r="J7" s="62">
        <f t="shared" ref="J7:J55" si="2">G7-I7</f>
        <v>235200</v>
      </c>
    </row>
    <row r="8" spans="2:10" outlineLevel="1" x14ac:dyDescent="0.3">
      <c r="B8" s="73">
        <v>3</v>
      </c>
      <c r="C8" s="9" t="s">
        <v>257</v>
      </c>
      <c r="D8" s="10" t="s">
        <v>9</v>
      </c>
      <c r="E8" s="12">
        <v>2000</v>
      </c>
      <c r="F8" s="11">
        <v>2000</v>
      </c>
      <c r="G8" s="58">
        <f t="shared" si="0"/>
        <v>4000000</v>
      </c>
      <c r="H8" s="13"/>
      <c r="I8" s="58">
        <f t="shared" si="1"/>
        <v>0</v>
      </c>
      <c r="J8" s="62">
        <f t="shared" si="2"/>
        <v>4000000</v>
      </c>
    </row>
    <row r="9" spans="2:10" outlineLevel="1" x14ac:dyDescent="0.3">
      <c r="B9" s="73">
        <v>4</v>
      </c>
      <c r="C9" s="9"/>
      <c r="D9" s="10"/>
      <c r="E9" s="12"/>
      <c r="F9" s="11"/>
      <c r="G9" s="58">
        <f t="shared" si="0"/>
        <v>0</v>
      </c>
      <c r="H9" s="13"/>
      <c r="I9" s="58">
        <f t="shared" si="1"/>
        <v>0</v>
      </c>
      <c r="J9" s="62">
        <f t="shared" si="2"/>
        <v>0</v>
      </c>
    </row>
    <row r="10" spans="2:10" outlineLevel="1" x14ac:dyDescent="0.3">
      <c r="B10" s="73">
        <v>5</v>
      </c>
      <c r="C10" s="9"/>
      <c r="D10" s="10"/>
      <c r="E10" s="12"/>
      <c r="F10" s="11"/>
      <c r="G10" s="58">
        <f t="shared" si="0"/>
        <v>0</v>
      </c>
      <c r="H10" s="13"/>
      <c r="I10" s="58">
        <f t="shared" si="1"/>
        <v>0</v>
      </c>
      <c r="J10" s="62">
        <f t="shared" si="2"/>
        <v>0</v>
      </c>
    </row>
    <row r="11" spans="2:10" outlineLevel="1" x14ac:dyDescent="0.3">
      <c r="B11" s="73">
        <v>6</v>
      </c>
      <c r="C11" s="9"/>
      <c r="D11" s="10"/>
      <c r="E11" s="12"/>
      <c r="F11" s="11"/>
      <c r="G11" s="58">
        <f t="shared" si="0"/>
        <v>0</v>
      </c>
      <c r="H11" s="13"/>
      <c r="I11" s="58">
        <f t="shared" si="1"/>
        <v>0</v>
      </c>
      <c r="J11" s="62">
        <f t="shared" si="2"/>
        <v>0</v>
      </c>
    </row>
    <row r="12" spans="2:10" outlineLevel="1" x14ac:dyDescent="0.3">
      <c r="B12" s="73">
        <v>7</v>
      </c>
      <c r="C12" s="9"/>
      <c r="D12" s="10"/>
      <c r="E12" s="12"/>
      <c r="F12" s="11"/>
      <c r="G12" s="58">
        <f t="shared" si="0"/>
        <v>0</v>
      </c>
      <c r="H12" s="13"/>
      <c r="I12" s="58">
        <f t="shared" si="1"/>
        <v>0</v>
      </c>
      <c r="J12" s="62">
        <f t="shared" si="2"/>
        <v>0</v>
      </c>
    </row>
    <row r="13" spans="2:10" outlineLevel="1" x14ac:dyDescent="0.3">
      <c r="B13" s="73">
        <v>8</v>
      </c>
      <c r="C13" s="9"/>
      <c r="D13" s="10"/>
      <c r="E13" s="12"/>
      <c r="F13" s="11"/>
      <c r="G13" s="58">
        <f t="shared" si="0"/>
        <v>0</v>
      </c>
      <c r="H13" s="13"/>
      <c r="I13" s="58">
        <f t="shared" si="1"/>
        <v>0</v>
      </c>
      <c r="J13" s="62">
        <f t="shared" si="2"/>
        <v>0</v>
      </c>
    </row>
    <row r="14" spans="2:10" outlineLevel="1" x14ac:dyDescent="0.3">
      <c r="B14" s="73">
        <v>9</v>
      </c>
      <c r="C14" s="9"/>
      <c r="D14" s="10"/>
      <c r="E14" s="12"/>
      <c r="F14" s="11"/>
      <c r="G14" s="58">
        <f t="shared" si="0"/>
        <v>0</v>
      </c>
      <c r="H14" s="13"/>
      <c r="I14" s="58">
        <f t="shared" si="1"/>
        <v>0</v>
      </c>
      <c r="J14" s="62">
        <f t="shared" si="2"/>
        <v>0</v>
      </c>
    </row>
    <row r="15" spans="2:10" outlineLevel="1" x14ac:dyDescent="0.3">
      <c r="B15" s="73">
        <v>10</v>
      </c>
      <c r="C15" s="9"/>
      <c r="D15" s="10"/>
      <c r="E15" s="12"/>
      <c r="F15" s="11"/>
      <c r="G15" s="58">
        <f t="shared" si="0"/>
        <v>0</v>
      </c>
      <c r="H15" s="13"/>
      <c r="I15" s="58">
        <f t="shared" si="1"/>
        <v>0</v>
      </c>
      <c r="J15" s="62">
        <f t="shared" si="2"/>
        <v>0</v>
      </c>
    </row>
    <row r="16" spans="2:10" outlineLevel="1" x14ac:dyDescent="0.3">
      <c r="B16" s="73">
        <v>11</v>
      </c>
      <c r="C16" s="9"/>
      <c r="D16" s="10"/>
      <c r="E16" s="12"/>
      <c r="F16" s="11"/>
      <c r="G16" s="58">
        <f t="shared" si="0"/>
        <v>0</v>
      </c>
      <c r="H16" s="13"/>
      <c r="I16" s="58">
        <f t="shared" si="1"/>
        <v>0</v>
      </c>
      <c r="J16" s="62">
        <f t="shared" si="2"/>
        <v>0</v>
      </c>
    </row>
    <row r="17" spans="2:10" outlineLevel="1" x14ac:dyDescent="0.3">
      <c r="B17" s="73">
        <v>12</v>
      </c>
      <c r="C17" s="9"/>
      <c r="D17" s="10"/>
      <c r="E17" s="12"/>
      <c r="F17" s="11"/>
      <c r="G17" s="58">
        <f t="shared" si="0"/>
        <v>0</v>
      </c>
      <c r="H17" s="13"/>
      <c r="I17" s="58">
        <f t="shared" si="1"/>
        <v>0</v>
      </c>
      <c r="J17" s="62">
        <f t="shared" si="2"/>
        <v>0</v>
      </c>
    </row>
    <row r="18" spans="2:10" outlineLevel="1" x14ac:dyDescent="0.3">
      <c r="B18" s="73">
        <v>13</v>
      </c>
      <c r="C18" s="9"/>
      <c r="D18" s="10"/>
      <c r="E18" s="12"/>
      <c r="F18" s="11"/>
      <c r="G18" s="58">
        <f t="shared" si="0"/>
        <v>0</v>
      </c>
      <c r="H18" s="13"/>
      <c r="I18" s="58">
        <f t="shared" si="1"/>
        <v>0</v>
      </c>
      <c r="J18" s="62">
        <f t="shared" si="2"/>
        <v>0</v>
      </c>
    </row>
    <row r="19" spans="2:10" outlineLevel="1" x14ac:dyDescent="0.3">
      <c r="B19" s="73">
        <v>14</v>
      </c>
      <c r="C19" s="9"/>
      <c r="D19" s="10"/>
      <c r="E19" s="12"/>
      <c r="F19" s="11"/>
      <c r="G19" s="58">
        <f t="shared" si="0"/>
        <v>0</v>
      </c>
      <c r="H19" s="13"/>
      <c r="I19" s="58">
        <f t="shared" si="1"/>
        <v>0</v>
      </c>
      <c r="J19" s="62">
        <f t="shared" si="2"/>
        <v>0</v>
      </c>
    </row>
    <row r="20" spans="2:10" outlineLevel="1" x14ac:dyDescent="0.3">
      <c r="B20" s="73">
        <v>15</v>
      </c>
      <c r="C20" s="9"/>
      <c r="D20" s="10"/>
      <c r="E20" s="12"/>
      <c r="F20" s="11"/>
      <c r="G20" s="58">
        <f t="shared" si="0"/>
        <v>0</v>
      </c>
      <c r="H20" s="13"/>
      <c r="I20" s="58">
        <f t="shared" si="1"/>
        <v>0</v>
      </c>
      <c r="J20" s="62">
        <f t="shared" si="2"/>
        <v>0</v>
      </c>
    </row>
    <row r="21" spans="2:10" outlineLevel="1" x14ac:dyDescent="0.3">
      <c r="B21" s="73">
        <v>16</v>
      </c>
      <c r="C21" s="9"/>
      <c r="D21" s="10"/>
      <c r="E21" s="12"/>
      <c r="F21" s="11"/>
      <c r="G21" s="58">
        <f t="shared" si="0"/>
        <v>0</v>
      </c>
      <c r="H21" s="13"/>
      <c r="I21" s="58">
        <f t="shared" si="1"/>
        <v>0</v>
      </c>
      <c r="J21" s="62">
        <f t="shared" si="2"/>
        <v>0</v>
      </c>
    </row>
    <row r="22" spans="2:10" outlineLevel="1" x14ac:dyDescent="0.3">
      <c r="B22" s="73">
        <v>17</v>
      </c>
      <c r="C22" s="9"/>
      <c r="D22" s="10"/>
      <c r="E22" s="12"/>
      <c r="F22" s="11"/>
      <c r="G22" s="58">
        <f t="shared" si="0"/>
        <v>0</v>
      </c>
      <c r="H22" s="13"/>
      <c r="I22" s="58">
        <f t="shared" si="1"/>
        <v>0</v>
      </c>
      <c r="J22" s="62">
        <f t="shared" si="2"/>
        <v>0</v>
      </c>
    </row>
    <row r="23" spans="2:10" outlineLevel="1" x14ac:dyDescent="0.3">
      <c r="B23" s="73">
        <v>18</v>
      </c>
      <c r="C23" s="9"/>
      <c r="D23" s="10"/>
      <c r="E23" s="12"/>
      <c r="F23" s="11"/>
      <c r="G23" s="58">
        <f t="shared" si="0"/>
        <v>0</v>
      </c>
      <c r="H23" s="13"/>
      <c r="I23" s="58">
        <f t="shared" si="1"/>
        <v>0</v>
      </c>
      <c r="J23" s="62">
        <f t="shared" si="2"/>
        <v>0</v>
      </c>
    </row>
    <row r="24" spans="2:10" outlineLevel="1" x14ac:dyDescent="0.3">
      <c r="B24" s="73">
        <v>19</v>
      </c>
      <c r="C24" s="9"/>
      <c r="D24" s="10"/>
      <c r="E24" s="12"/>
      <c r="F24" s="11"/>
      <c r="G24" s="58">
        <f t="shared" si="0"/>
        <v>0</v>
      </c>
      <c r="H24" s="13"/>
      <c r="I24" s="58">
        <f t="shared" si="1"/>
        <v>0</v>
      </c>
      <c r="J24" s="62">
        <f t="shared" si="2"/>
        <v>0</v>
      </c>
    </row>
    <row r="25" spans="2:10" outlineLevel="1" x14ac:dyDescent="0.3">
      <c r="B25" s="73">
        <v>20</v>
      </c>
      <c r="C25" s="9"/>
      <c r="D25" s="10"/>
      <c r="E25" s="12"/>
      <c r="F25" s="11"/>
      <c r="G25" s="58">
        <f t="shared" si="0"/>
        <v>0</v>
      </c>
      <c r="H25" s="13"/>
      <c r="I25" s="58">
        <f t="shared" si="1"/>
        <v>0</v>
      </c>
      <c r="J25" s="62">
        <f t="shared" si="2"/>
        <v>0</v>
      </c>
    </row>
    <row r="26" spans="2:10" outlineLevel="1" x14ac:dyDescent="0.3">
      <c r="B26" s="73">
        <v>21</v>
      </c>
      <c r="C26" s="9"/>
      <c r="D26" s="10"/>
      <c r="E26" s="12"/>
      <c r="F26" s="11"/>
      <c r="G26" s="58">
        <f t="shared" si="0"/>
        <v>0</v>
      </c>
      <c r="H26" s="13"/>
      <c r="I26" s="58">
        <f t="shared" si="1"/>
        <v>0</v>
      </c>
      <c r="J26" s="62">
        <f t="shared" si="2"/>
        <v>0</v>
      </c>
    </row>
    <row r="27" spans="2:10" outlineLevel="1" x14ac:dyDescent="0.3">
      <c r="B27" s="73">
        <v>22</v>
      </c>
      <c r="C27" s="9"/>
      <c r="D27" s="10"/>
      <c r="E27" s="12"/>
      <c r="F27" s="11"/>
      <c r="G27" s="58">
        <f t="shared" si="0"/>
        <v>0</v>
      </c>
      <c r="H27" s="13"/>
      <c r="I27" s="58">
        <f t="shared" si="1"/>
        <v>0</v>
      </c>
      <c r="J27" s="62">
        <f t="shared" si="2"/>
        <v>0</v>
      </c>
    </row>
    <row r="28" spans="2:10" outlineLevel="1" x14ac:dyDescent="0.3">
      <c r="B28" s="73">
        <v>23</v>
      </c>
      <c r="C28" s="9"/>
      <c r="D28" s="10"/>
      <c r="E28" s="12"/>
      <c r="F28" s="11"/>
      <c r="G28" s="58">
        <f t="shared" si="0"/>
        <v>0</v>
      </c>
      <c r="H28" s="13"/>
      <c r="I28" s="58">
        <f t="shared" si="1"/>
        <v>0</v>
      </c>
      <c r="J28" s="62">
        <f t="shared" si="2"/>
        <v>0</v>
      </c>
    </row>
    <row r="29" spans="2:10" outlineLevel="1" x14ac:dyDescent="0.3">
      <c r="B29" s="73">
        <v>24</v>
      </c>
      <c r="C29" s="9"/>
      <c r="D29" s="10"/>
      <c r="E29" s="12"/>
      <c r="F29" s="11"/>
      <c r="G29" s="58">
        <f t="shared" si="0"/>
        <v>0</v>
      </c>
      <c r="H29" s="13"/>
      <c r="I29" s="58">
        <f t="shared" si="1"/>
        <v>0</v>
      </c>
      <c r="J29" s="62">
        <f t="shared" si="2"/>
        <v>0</v>
      </c>
    </row>
    <row r="30" spans="2:10" outlineLevel="1" x14ac:dyDescent="0.3">
      <c r="B30" s="73">
        <v>25</v>
      </c>
      <c r="C30" s="9"/>
      <c r="D30" s="10"/>
      <c r="E30" s="12"/>
      <c r="F30" s="11"/>
      <c r="G30" s="58">
        <f t="shared" si="0"/>
        <v>0</v>
      </c>
      <c r="H30" s="13"/>
      <c r="I30" s="58">
        <f t="shared" si="1"/>
        <v>0</v>
      </c>
      <c r="J30" s="62">
        <f t="shared" si="2"/>
        <v>0</v>
      </c>
    </row>
    <row r="31" spans="2:10" outlineLevel="1" x14ac:dyDescent="0.3">
      <c r="B31" s="73">
        <v>26</v>
      </c>
      <c r="C31" s="9"/>
      <c r="D31" s="10"/>
      <c r="E31" s="12"/>
      <c r="F31" s="11"/>
      <c r="G31" s="58">
        <f t="shared" si="0"/>
        <v>0</v>
      </c>
      <c r="H31" s="13"/>
      <c r="I31" s="58">
        <f t="shared" si="1"/>
        <v>0</v>
      </c>
      <c r="J31" s="62">
        <f t="shared" si="2"/>
        <v>0</v>
      </c>
    </row>
    <row r="32" spans="2:10" outlineLevel="1" x14ac:dyDescent="0.3">
      <c r="B32" s="73">
        <v>27</v>
      </c>
      <c r="C32" s="9"/>
      <c r="D32" s="10"/>
      <c r="E32" s="12"/>
      <c r="F32" s="11"/>
      <c r="G32" s="58">
        <f t="shared" si="0"/>
        <v>0</v>
      </c>
      <c r="H32" s="13"/>
      <c r="I32" s="58">
        <f t="shared" si="1"/>
        <v>0</v>
      </c>
      <c r="J32" s="62">
        <f t="shared" si="2"/>
        <v>0</v>
      </c>
    </row>
    <row r="33" spans="2:10" outlineLevel="1" x14ac:dyDescent="0.3">
      <c r="B33" s="73">
        <v>28</v>
      </c>
      <c r="C33" s="9"/>
      <c r="D33" s="10"/>
      <c r="E33" s="12"/>
      <c r="F33" s="11"/>
      <c r="G33" s="58">
        <f t="shared" si="0"/>
        <v>0</v>
      </c>
      <c r="H33" s="13"/>
      <c r="I33" s="58">
        <f t="shared" si="1"/>
        <v>0</v>
      </c>
      <c r="J33" s="62">
        <f t="shared" si="2"/>
        <v>0</v>
      </c>
    </row>
    <row r="34" spans="2:10" outlineLevel="1" x14ac:dyDescent="0.3">
      <c r="B34" s="73">
        <v>29</v>
      </c>
      <c r="C34" s="9"/>
      <c r="D34" s="10"/>
      <c r="E34" s="12"/>
      <c r="F34" s="11"/>
      <c r="G34" s="58">
        <f t="shared" si="0"/>
        <v>0</v>
      </c>
      <c r="H34" s="13"/>
      <c r="I34" s="58">
        <f t="shared" si="1"/>
        <v>0</v>
      </c>
      <c r="J34" s="62">
        <f t="shared" si="2"/>
        <v>0</v>
      </c>
    </row>
    <row r="35" spans="2:10" outlineLevel="1" x14ac:dyDescent="0.3">
      <c r="B35" s="73">
        <v>30</v>
      </c>
      <c r="C35" s="9"/>
      <c r="D35" s="10"/>
      <c r="E35" s="12"/>
      <c r="F35" s="11"/>
      <c r="G35" s="58">
        <f t="shared" si="0"/>
        <v>0</v>
      </c>
      <c r="H35" s="13"/>
      <c r="I35" s="58">
        <f t="shared" si="1"/>
        <v>0</v>
      </c>
      <c r="J35" s="62">
        <f t="shared" si="2"/>
        <v>0</v>
      </c>
    </row>
    <row r="36" spans="2:10" outlineLevel="1" x14ac:dyDescent="0.3">
      <c r="B36" s="73">
        <v>31</v>
      </c>
      <c r="C36" s="9"/>
      <c r="D36" s="10"/>
      <c r="E36" s="12"/>
      <c r="F36" s="11"/>
      <c r="G36" s="58">
        <f t="shared" si="0"/>
        <v>0</v>
      </c>
      <c r="H36" s="13"/>
      <c r="I36" s="58">
        <f t="shared" si="1"/>
        <v>0</v>
      </c>
      <c r="J36" s="62">
        <f t="shared" si="2"/>
        <v>0</v>
      </c>
    </row>
    <row r="37" spans="2:10" outlineLevel="1" x14ac:dyDescent="0.3">
      <c r="B37" s="73">
        <v>32</v>
      </c>
      <c r="C37" s="9"/>
      <c r="D37" s="10"/>
      <c r="E37" s="12"/>
      <c r="F37" s="11"/>
      <c r="G37" s="58">
        <f t="shared" si="0"/>
        <v>0</v>
      </c>
      <c r="H37" s="13"/>
      <c r="I37" s="58">
        <f t="shared" si="1"/>
        <v>0</v>
      </c>
      <c r="J37" s="62">
        <f t="shared" si="2"/>
        <v>0</v>
      </c>
    </row>
    <row r="38" spans="2:10" outlineLevel="1" x14ac:dyDescent="0.3">
      <c r="B38" s="73">
        <v>33</v>
      </c>
      <c r="C38" s="9"/>
      <c r="D38" s="10"/>
      <c r="E38" s="12"/>
      <c r="F38" s="11"/>
      <c r="G38" s="58">
        <f t="shared" si="0"/>
        <v>0</v>
      </c>
      <c r="H38" s="13"/>
      <c r="I38" s="58">
        <f t="shared" si="1"/>
        <v>0</v>
      </c>
      <c r="J38" s="62">
        <f t="shared" si="2"/>
        <v>0</v>
      </c>
    </row>
    <row r="39" spans="2:10" outlineLevel="1" x14ac:dyDescent="0.3">
      <c r="B39" s="73">
        <v>34</v>
      </c>
      <c r="C39" s="9"/>
      <c r="D39" s="10"/>
      <c r="E39" s="12"/>
      <c r="F39" s="11"/>
      <c r="G39" s="58">
        <f t="shared" si="0"/>
        <v>0</v>
      </c>
      <c r="H39" s="13"/>
      <c r="I39" s="58">
        <f t="shared" si="1"/>
        <v>0</v>
      </c>
      <c r="J39" s="62">
        <f t="shared" si="2"/>
        <v>0</v>
      </c>
    </row>
    <row r="40" spans="2:10" outlineLevel="1" x14ac:dyDescent="0.3">
      <c r="B40" s="73">
        <v>35</v>
      </c>
      <c r="C40" s="9"/>
      <c r="D40" s="10"/>
      <c r="E40" s="12"/>
      <c r="F40" s="11"/>
      <c r="G40" s="58">
        <f t="shared" si="0"/>
        <v>0</v>
      </c>
      <c r="H40" s="13"/>
      <c r="I40" s="58">
        <f t="shared" si="1"/>
        <v>0</v>
      </c>
      <c r="J40" s="62">
        <f t="shared" si="2"/>
        <v>0</v>
      </c>
    </row>
    <row r="41" spans="2:10" outlineLevel="1" x14ac:dyDescent="0.3">
      <c r="B41" s="73">
        <v>36</v>
      </c>
      <c r="C41" s="9"/>
      <c r="D41" s="10"/>
      <c r="E41" s="12"/>
      <c r="F41" s="11"/>
      <c r="G41" s="58">
        <f t="shared" si="0"/>
        <v>0</v>
      </c>
      <c r="H41" s="13"/>
      <c r="I41" s="58">
        <f t="shared" si="1"/>
        <v>0</v>
      </c>
      <c r="J41" s="62">
        <f t="shared" si="2"/>
        <v>0</v>
      </c>
    </row>
    <row r="42" spans="2:10" outlineLevel="1" x14ac:dyDescent="0.3">
      <c r="B42" s="73">
        <v>37</v>
      </c>
      <c r="C42" s="9"/>
      <c r="D42" s="10"/>
      <c r="E42" s="12"/>
      <c r="F42" s="11"/>
      <c r="G42" s="58">
        <f t="shared" si="0"/>
        <v>0</v>
      </c>
      <c r="H42" s="13"/>
      <c r="I42" s="58">
        <f t="shared" si="1"/>
        <v>0</v>
      </c>
      <c r="J42" s="62">
        <f t="shared" si="2"/>
        <v>0</v>
      </c>
    </row>
    <row r="43" spans="2:10" outlineLevel="1" x14ac:dyDescent="0.3">
      <c r="B43" s="73">
        <v>38</v>
      </c>
      <c r="C43" s="9"/>
      <c r="D43" s="10"/>
      <c r="E43" s="12"/>
      <c r="F43" s="11"/>
      <c r="G43" s="58">
        <f t="shared" si="0"/>
        <v>0</v>
      </c>
      <c r="H43" s="13"/>
      <c r="I43" s="58">
        <f t="shared" si="1"/>
        <v>0</v>
      </c>
      <c r="J43" s="62">
        <f t="shared" si="2"/>
        <v>0</v>
      </c>
    </row>
    <row r="44" spans="2:10" outlineLevel="1" x14ac:dyDescent="0.3">
      <c r="B44" s="73">
        <v>39</v>
      </c>
      <c r="C44" s="9"/>
      <c r="D44" s="10"/>
      <c r="E44" s="12"/>
      <c r="F44" s="11"/>
      <c r="G44" s="58">
        <f t="shared" si="0"/>
        <v>0</v>
      </c>
      <c r="H44" s="13"/>
      <c r="I44" s="58">
        <f t="shared" si="1"/>
        <v>0</v>
      </c>
      <c r="J44" s="62">
        <f t="shared" si="2"/>
        <v>0</v>
      </c>
    </row>
    <row r="45" spans="2:10" outlineLevel="1" x14ac:dyDescent="0.3">
      <c r="B45" s="73">
        <v>40</v>
      </c>
      <c r="C45" s="9"/>
      <c r="D45" s="10"/>
      <c r="E45" s="12"/>
      <c r="F45" s="11"/>
      <c r="G45" s="58">
        <f t="shared" si="0"/>
        <v>0</v>
      </c>
      <c r="H45" s="13"/>
      <c r="I45" s="58">
        <f t="shared" si="1"/>
        <v>0</v>
      </c>
      <c r="J45" s="62">
        <f t="shared" si="2"/>
        <v>0</v>
      </c>
    </row>
    <row r="46" spans="2:10" outlineLevel="1" x14ac:dyDescent="0.3">
      <c r="B46" s="73">
        <v>41</v>
      </c>
      <c r="C46" s="9"/>
      <c r="D46" s="10"/>
      <c r="E46" s="12"/>
      <c r="F46" s="11"/>
      <c r="G46" s="58">
        <f t="shared" si="0"/>
        <v>0</v>
      </c>
      <c r="H46" s="13"/>
      <c r="I46" s="58">
        <f t="shared" si="1"/>
        <v>0</v>
      </c>
      <c r="J46" s="62">
        <f t="shared" si="2"/>
        <v>0</v>
      </c>
    </row>
    <row r="47" spans="2:10" outlineLevel="1" x14ac:dyDescent="0.3">
      <c r="B47" s="73">
        <v>42</v>
      </c>
      <c r="C47" s="9"/>
      <c r="D47" s="10"/>
      <c r="E47" s="12"/>
      <c r="F47" s="11"/>
      <c r="G47" s="58">
        <f t="shared" si="0"/>
        <v>0</v>
      </c>
      <c r="H47" s="13"/>
      <c r="I47" s="58">
        <f t="shared" si="1"/>
        <v>0</v>
      </c>
      <c r="J47" s="62">
        <f t="shared" si="2"/>
        <v>0</v>
      </c>
    </row>
    <row r="48" spans="2:10" outlineLevel="1" x14ac:dyDescent="0.3">
      <c r="B48" s="73">
        <v>43</v>
      </c>
      <c r="C48" s="9"/>
      <c r="D48" s="10"/>
      <c r="E48" s="12"/>
      <c r="F48" s="11"/>
      <c r="G48" s="58">
        <f t="shared" si="0"/>
        <v>0</v>
      </c>
      <c r="H48" s="13"/>
      <c r="I48" s="58">
        <f t="shared" si="1"/>
        <v>0</v>
      </c>
      <c r="J48" s="62">
        <f t="shared" si="2"/>
        <v>0</v>
      </c>
    </row>
    <row r="49" spans="2:10" outlineLevel="1" x14ac:dyDescent="0.3">
      <c r="B49" s="73">
        <v>44</v>
      </c>
      <c r="C49" s="9"/>
      <c r="D49" s="10"/>
      <c r="E49" s="12"/>
      <c r="F49" s="11"/>
      <c r="G49" s="58">
        <f t="shared" si="0"/>
        <v>0</v>
      </c>
      <c r="H49" s="13"/>
      <c r="I49" s="58">
        <f t="shared" si="1"/>
        <v>0</v>
      </c>
      <c r="J49" s="62">
        <f t="shared" si="2"/>
        <v>0</v>
      </c>
    </row>
    <row r="50" spans="2:10" outlineLevel="1" x14ac:dyDescent="0.3">
      <c r="B50" s="73">
        <v>45</v>
      </c>
      <c r="C50" s="9"/>
      <c r="D50" s="10"/>
      <c r="E50" s="12"/>
      <c r="F50" s="11"/>
      <c r="G50" s="58">
        <f t="shared" si="0"/>
        <v>0</v>
      </c>
      <c r="H50" s="13"/>
      <c r="I50" s="58">
        <f t="shared" si="1"/>
        <v>0</v>
      </c>
      <c r="J50" s="62">
        <f t="shared" si="2"/>
        <v>0</v>
      </c>
    </row>
    <row r="51" spans="2:10" outlineLevel="1" x14ac:dyDescent="0.3">
      <c r="B51" s="73">
        <v>46</v>
      </c>
      <c r="C51" s="9"/>
      <c r="D51" s="10"/>
      <c r="E51" s="12"/>
      <c r="F51" s="11"/>
      <c r="G51" s="58">
        <f t="shared" si="0"/>
        <v>0</v>
      </c>
      <c r="H51" s="13"/>
      <c r="I51" s="58">
        <f t="shared" si="1"/>
        <v>0</v>
      </c>
      <c r="J51" s="62">
        <f t="shared" si="2"/>
        <v>0</v>
      </c>
    </row>
    <row r="52" spans="2:10" outlineLevel="1" x14ac:dyDescent="0.3">
      <c r="B52" s="73">
        <v>47</v>
      </c>
      <c r="C52" s="9"/>
      <c r="D52" s="10"/>
      <c r="E52" s="12"/>
      <c r="F52" s="11"/>
      <c r="G52" s="58">
        <f t="shared" si="0"/>
        <v>0</v>
      </c>
      <c r="H52" s="13"/>
      <c r="I52" s="58">
        <f t="shared" si="1"/>
        <v>0</v>
      </c>
      <c r="J52" s="62">
        <f t="shared" si="2"/>
        <v>0</v>
      </c>
    </row>
    <row r="53" spans="2:10" outlineLevel="1" x14ac:dyDescent="0.3">
      <c r="B53" s="73">
        <v>48</v>
      </c>
      <c r="C53" s="9"/>
      <c r="D53" s="10"/>
      <c r="E53" s="12"/>
      <c r="F53" s="11"/>
      <c r="G53" s="58">
        <f t="shared" si="0"/>
        <v>0</v>
      </c>
      <c r="H53" s="13"/>
      <c r="I53" s="58">
        <f t="shared" si="1"/>
        <v>0</v>
      </c>
      <c r="J53" s="62">
        <f t="shared" si="2"/>
        <v>0</v>
      </c>
    </row>
    <row r="54" spans="2:10" outlineLevel="1" x14ac:dyDescent="0.3">
      <c r="B54" s="73">
        <v>49</v>
      </c>
      <c r="C54" s="9"/>
      <c r="D54" s="10"/>
      <c r="E54" s="12"/>
      <c r="F54" s="11"/>
      <c r="G54" s="58">
        <f t="shared" si="0"/>
        <v>0</v>
      </c>
      <c r="H54" s="13"/>
      <c r="I54" s="58">
        <f t="shared" si="1"/>
        <v>0</v>
      </c>
      <c r="J54" s="62">
        <f t="shared" si="2"/>
        <v>0</v>
      </c>
    </row>
    <row r="55" spans="2:10" outlineLevel="1" x14ac:dyDescent="0.3">
      <c r="B55" s="73">
        <v>50</v>
      </c>
      <c r="C55" s="9"/>
      <c r="D55" s="10"/>
      <c r="E55" s="12"/>
      <c r="F55" s="11"/>
      <c r="G55" s="58">
        <f t="shared" si="0"/>
        <v>0</v>
      </c>
      <c r="H55" s="13"/>
      <c r="I55" s="58">
        <f t="shared" si="1"/>
        <v>0</v>
      </c>
      <c r="J55" s="62">
        <f t="shared" si="2"/>
        <v>0</v>
      </c>
    </row>
    <row r="56" spans="2:10" outlineLevel="1" x14ac:dyDescent="0.3">
      <c r="B56" s="70" t="s">
        <v>17</v>
      </c>
      <c r="C56" s="70"/>
      <c r="D56" s="67" t="s">
        <v>3</v>
      </c>
      <c r="E56" s="68" t="s">
        <v>3</v>
      </c>
      <c r="F56" s="69">
        <f>SUM(F6:F55)</f>
        <v>2028</v>
      </c>
      <c r="G56" s="56">
        <f>SUM(G6:G55)</f>
        <v>4335200</v>
      </c>
      <c r="H56" s="71" t="s">
        <v>3</v>
      </c>
      <c r="I56" s="56">
        <f>SUM(I6:I55)</f>
        <v>0</v>
      </c>
      <c r="J56" s="56">
        <f>SUM(J6:J55)</f>
        <v>4335200</v>
      </c>
    </row>
    <row r="57" spans="2:10" outlineLevel="1" x14ac:dyDescent="0.3">
      <c r="B57" s="2"/>
      <c r="D57" s="2"/>
      <c r="E57" s="4"/>
      <c r="F57" s="3"/>
      <c r="G57" s="5"/>
      <c r="H57" s="4"/>
      <c r="I57" s="5"/>
      <c r="J57" s="5"/>
    </row>
    <row r="58" spans="2:10" x14ac:dyDescent="0.3">
      <c r="B58" s="2"/>
      <c r="D58" s="2"/>
      <c r="E58" s="4"/>
      <c r="F58" s="3"/>
      <c r="G58" s="5"/>
      <c r="H58" s="4"/>
      <c r="I58" s="5"/>
      <c r="J58" s="5"/>
    </row>
    <row r="59" spans="2:10" ht="21" x14ac:dyDescent="0.3">
      <c r="B59" s="14" t="s">
        <v>233</v>
      </c>
      <c r="D59" s="2"/>
      <c r="E59" s="4"/>
      <c r="F59" s="3"/>
      <c r="G59" s="5"/>
      <c r="H59" s="4"/>
      <c r="I59" s="5"/>
      <c r="J59" s="31" t="s">
        <v>23</v>
      </c>
    </row>
    <row r="60" spans="2:10" ht="4.5" customHeight="1" outlineLevel="1" x14ac:dyDescent="0.3"/>
    <row r="61" spans="2:10" ht="16.5" customHeight="1" outlineLevel="1" x14ac:dyDescent="0.3">
      <c r="B61" s="67" t="s">
        <v>0</v>
      </c>
      <c r="C61" s="60" t="s">
        <v>24</v>
      </c>
      <c r="D61" s="67" t="s">
        <v>1</v>
      </c>
      <c r="E61" s="68" t="s">
        <v>63</v>
      </c>
      <c r="F61" s="69" t="s">
        <v>2</v>
      </c>
      <c r="G61" s="56" t="s">
        <v>4</v>
      </c>
      <c r="H61" s="68" t="s">
        <v>5</v>
      </c>
      <c r="I61" s="56" t="s">
        <v>7</v>
      </c>
      <c r="J61" s="56" t="s">
        <v>6</v>
      </c>
    </row>
    <row r="62" spans="2:10" outlineLevel="1" x14ac:dyDescent="0.3">
      <c r="B62" s="73">
        <v>1</v>
      </c>
      <c r="C62" s="9"/>
      <c r="D62" s="10"/>
      <c r="E62" s="12"/>
      <c r="F62" s="11"/>
      <c r="G62" s="58">
        <f t="shared" ref="G62:G111" si="3">F62*E62</f>
        <v>0</v>
      </c>
      <c r="H62" s="13"/>
      <c r="I62" s="58">
        <f>G62*H62</f>
        <v>0</v>
      </c>
      <c r="J62" s="62">
        <f>G62-I62</f>
        <v>0</v>
      </c>
    </row>
    <row r="63" spans="2:10" outlineLevel="1" x14ac:dyDescent="0.3">
      <c r="B63" s="73">
        <v>2</v>
      </c>
      <c r="C63" s="9"/>
      <c r="D63" s="10"/>
      <c r="E63" s="12"/>
      <c r="F63" s="11"/>
      <c r="G63" s="58">
        <f t="shared" si="3"/>
        <v>0</v>
      </c>
      <c r="H63" s="13"/>
      <c r="I63" s="58">
        <f t="shared" ref="I63:I111" si="4">G63*H63</f>
        <v>0</v>
      </c>
      <c r="J63" s="62">
        <f t="shared" ref="J63:J111" si="5">G63-I63</f>
        <v>0</v>
      </c>
    </row>
    <row r="64" spans="2:10" outlineLevel="1" x14ac:dyDescent="0.3">
      <c r="B64" s="73">
        <v>3</v>
      </c>
      <c r="C64" s="9"/>
      <c r="D64" s="10"/>
      <c r="E64" s="12"/>
      <c r="F64" s="11"/>
      <c r="G64" s="58">
        <f t="shared" si="3"/>
        <v>0</v>
      </c>
      <c r="H64" s="13"/>
      <c r="I64" s="58">
        <f t="shared" si="4"/>
        <v>0</v>
      </c>
      <c r="J64" s="62">
        <f t="shared" si="5"/>
        <v>0</v>
      </c>
    </row>
    <row r="65" spans="2:10" outlineLevel="1" x14ac:dyDescent="0.3">
      <c r="B65" s="73">
        <v>4</v>
      </c>
      <c r="C65" s="9"/>
      <c r="D65" s="10"/>
      <c r="E65" s="12"/>
      <c r="F65" s="11"/>
      <c r="G65" s="58">
        <f t="shared" si="3"/>
        <v>0</v>
      </c>
      <c r="H65" s="13"/>
      <c r="I65" s="58">
        <f t="shared" si="4"/>
        <v>0</v>
      </c>
      <c r="J65" s="62">
        <f t="shared" si="5"/>
        <v>0</v>
      </c>
    </row>
    <row r="66" spans="2:10" outlineLevel="1" x14ac:dyDescent="0.3">
      <c r="B66" s="73">
        <v>5</v>
      </c>
      <c r="C66" s="9"/>
      <c r="D66" s="10"/>
      <c r="E66" s="12"/>
      <c r="F66" s="11"/>
      <c r="G66" s="58">
        <f t="shared" si="3"/>
        <v>0</v>
      </c>
      <c r="H66" s="13"/>
      <c r="I66" s="58">
        <f t="shared" si="4"/>
        <v>0</v>
      </c>
      <c r="J66" s="62">
        <f t="shared" si="5"/>
        <v>0</v>
      </c>
    </row>
    <row r="67" spans="2:10" outlineLevel="1" x14ac:dyDescent="0.3">
      <c r="B67" s="73">
        <v>6</v>
      </c>
      <c r="C67" s="9"/>
      <c r="D67" s="10"/>
      <c r="E67" s="12"/>
      <c r="F67" s="11"/>
      <c r="G67" s="58">
        <f t="shared" si="3"/>
        <v>0</v>
      </c>
      <c r="H67" s="13"/>
      <c r="I67" s="58">
        <f t="shared" si="4"/>
        <v>0</v>
      </c>
      <c r="J67" s="62">
        <f t="shared" si="5"/>
        <v>0</v>
      </c>
    </row>
    <row r="68" spans="2:10" outlineLevel="1" x14ac:dyDescent="0.3">
      <c r="B68" s="73">
        <v>7</v>
      </c>
      <c r="C68" s="9"/>
      <c r="D68" s="10"/>
      <c r="E68" s="12"/>
      <c r="F68" s="11"/>
      <c r="G68" s="58">
        <f t="shared" si="3"/>
        <v>0</v>
      </c>
      <c r="H68" s="13"/>
      <c r="I68" s="58">
        <f t="shared" si="4"/>
        <v>0</v>
      </c>
      <c r="J68" s="62">
        <f t="shared" si="5"/>
        <v>0</v>
      </c>
    </row>
    <row r="69" spans="2:10" outlineLevel="1" x14ac:dyDescent="0.3">
      <c r="B69" s="73">
        <v>8</v>
      </c>
      <c r="C69" s="9"/>
      <c r="D69" s="10"/>
      <c r="E69" s="12"/>
      <c r="F69" s="11"/>
      <c r="G69" s="58">
        <f t="shared" si="3"/>
        <v>0</v>
      </c>
      <c r="H69" s="13"/>
      <c r="I69" s="58">
        <f t="shared" si="4"/>
        <v>0</v>
      </c>
      <c r="J69" s="62">
        <f t="shared" si="5"/>
        <v>0</v>
      </c>
    </row>
    <row r="70" spans="2:10" outlineLevel="1" x14ac:dyDescent="0.3">
      <c r="B70" s="73">
        <v>9</v>
      </c>
      <c r="C70" s="9"/>
      <c r="D70" s="10"/>
      <c r="E70" s="12"/>
      <c r="F70" s="11"/>
      <c r="G70" s="58">
        <f t="shared" si="3"/>
        <v>0</v>
      </c>
      <c r="H70" s="13"/>
      <c r="I70" s="58">
        <f t="shared" si="4"/>
        <v>0</v>
      </c>
      <c r="J70" s="62">
        <f t="shared" si="5"/>
        <v>0</v>
      </c>
    </row>
    <row r="71" spans="2:10" outlineLevel="1" x14ac:dyDescent="0.3">
      <c r="B71" s="73">
        <v>10</v>
      </c>
      <c r="C71" s="9"/>
      <c r="D71" s="10"/>
      <c r="E71" s="12"/>
      <c r="F71" s="11"/>
      <c r="G71" s="58">
        <f t="shared" si="3"/>
        <v>0</v>
      </c>
      <c r="H71" s="13"/>
      <c r="I71" s="58">
        <f t="shared" si="4"/>
        <v>0</v>
      </c>
      <c r="J71" s="62">
        <f t="shared" si="5"/>
        <v>0</v>
      </c>
    </row>
    <row r="72" spans="2:10" outlineLevel="1" x14ac:dyDescent="0.3">
      <c r="B72" s="73">
        <v>11</v>
      </c>
      <c r="C72" s="9"/>
      <c r="D72" s="10"/>
      <c r="E72" s="12"/>
      <c r="F72" s="11"/>
      <c r="G72" s="58">
        <f t="shared" si="3"/>
        <v>0</v>
      </c>
      <c r="H72" s="13"/>
      <c r="I72" s="58">
        <f t="shared" si="4"/>
        <v>0</v>
      </c>
      <c r="J72" s="62">
        <f t="shared" si="5"/>
        <v>0</v>
      </c>
    </row>
    <row r="73" spans="2:10" outlineLevel="1" x14ac:dyDescent="0.3">
      <c r="B73" s="73">
        <v>12</v>
      </c>
      <c r="C73" s="9"/>
      <c r="D73" s="10"/>
      <c r="E73" s="12"/>
      <c r="F73" s="11"/>
      <c r="G73" s="58">
        <f t="shared" si="3"/>
        <v>0</v>
      </c>
      <c r="H73" s="13"/>
      <c r="I73" s="58">
        <f t="shared" si="4"/>
        <v>0</v>
      </c>
      <c r="J73" s="62">
        <f t="shared" si="5"/>
        <v>0</v>
      </c>
    </row>
    <row r="74" spans="2:10" outlineLevel="1" x14ac:dyDescent="0.3">
      <c r="B74" s="73">
        <v>13</v>
      </c>
      <c r="C74" s="9"/>
      <c r="D74" s="10"/>
      <c r="E74" s="12"/>
      <c r="F74" s="11"/>
      <c r="G74" s="58">
        <f t="shared" si="3"/>
        <v>0</v>
      </c>
      <c r="H74" s="13"/>
      <c r="I74" s="58">
        <f t="shared" si="4"/>
        <v>0</v>
      </c>
      <c r="J74" s="62">
        <f t="shared" si="5"/>
        <v>0</v>
      </c>
    </row>
    <row r="75" spans="2:10" outlineLevel="1" x14ac:dyDescent="0.3">
      <c r="B75" s="73">
        <v>14</v>
      </c>
      <c r="C75" s="9"/>
      <c r="D75" s="10"/>
      <c r="E75" s="12"/>
      <c r="F75" s="11"/>
      <c r="G75" s="58">
        <f t="shared" si="3"/>
        <v>0</v>
      </c>
      <c r="H75" s="13"/>
      <c r="I75" s="58">
        <f t="shared" si="4"/>
        <v>0</v>
      </c>
      <c r="J75" s="62">
        <f t="shared" si="5"/>
        <v>0</v>
      </c>
    </row>
    <row r="76" spans="2:10" outlineLevel="1" x14ac:dyDescent="0.3">
      <c r="B76" s="73">
        <v>15</v>
      </c>
      <c r="C76" s="9"/>
      <c r="D76" s="10"/>
      <c r="E76" s="12"/>
      <c r="F76" s="11"/>
      <c r="G76" s="58">
        <f t="shared" si="3"/>
        <v>0</v>
      </c>
      <c r="H76" s="13"/>
      <c r="I76" s="58">
        <f t="shared" si="4"/>
        <v>0</v>
      </c>
      <c r="J76" s="62">
        <f t="shared" si="5"/>
        <v>0</v>
      </c>
    </row>
    <row r="77" spans="2:10" outlineLevel="1" x14ac:dyDescent="0.3">
      <c r="B77" s="73">
        <v>16</v>
      </c>
      <c r="C77" s="9"/>
      <c r="D77" s="10"/>
      <c r="E77" s="12"/>
      <c r="F77" s="11"/>
      <c r="G77" s="58">
        <f t="shared" si="3"/>
        <v>0</v>
      </c>
      <c r="H77" s="13"/>
      <c r="I77" s="58">
        <f t="shared" si="4"/>
        <v>0</v>
      </c>
      <c r="J77" s="62">
        <f t="shared" si="5"/>
        <v>0</v>
      </c>
    </row>
    <row r="78" spans="2:10" outlineLevel="1" x14ac:dyDescent="0.3">
      <c r="B78" s="73">
        <v>17</v>
      </c>
      <c r="C78" s="9"/>
      <c r="D78" s="10"/>
      <c r="E78" s="12"/>
      <c r="F78" s="11"/>
      <c r="G78" s="58">
        <f t="shared" si="3"/>
        <v>0</v>
      </c>
      <c r="H78" s="13"/>
      <c r="I78" s="58">
        <f t="shared" si="4"/>
        <v>0</v>
      </c>
      <c r="J78" s="62">
        <f t="shared" si="5"/>
        <v>0</v>
      </c>
    </row>
    <row r="79" spans="2:10" outlineLevel="1" x14ac:dyDescent="0.3">
      <c r="B79" s="73">
        <v>18</v>
      </c>
      <c r="C79" s="9"/>
      <c r="D79" s="10"/>
      <c r="E79" s="12"/>
      <c r="F79" s="11"/>
      <c r="G79" s="58">
        <f t="shared" si="3"/>
        <v>0</v>
      </c>
      <c r="H79" s="13"/>
      <c r="I79" s="58">
        <f t="shared" si="4"/>
        <v>0</v>
      </c>
      <c r="J79" s="62">
        <f t="shared" si="5"/>
        <v>0</v>
      </c>
    </row>
    <row r="80" spans="2:10" outlineLevel="1" x14ac:dyDescent="0.3">
      <c r="B80" s="73">
        <v>19</v>
      </c>
      <c r="C80" s="9"/>
      <c r="D80" s="10"/>
      <c r="E80" s="12"/>
      <c r="F80" s="11"/>
      <c r="G80" s="58">
        <f t="shared" si="3"/>
        <v>0</v>
      </c>
      <c r="H80" s="13"/>
      <c r="I80" s="58">
        <f t="shared" si="4"/>
        <v>0</v>
      </c>
      <c r="J80" s="62">
        <f t="shared" si="5"/>
        <v>0</v>
      </c>
    </row>
    <row r="81" spans="2:10" outlineLevel="1" x14ac:dyDescent="0.3">
      <c r="B81" s="73">
        <v>20</v>
      </c>
      <c r="C81" s="9"/>
      <c r="D81" s="10"/>
      <c r="E81" s="12"/>
      <c r="F81" s="11"/>
      <c r="G81" s="58">
        <f t="shared" si="3"/>
        <v>0</v>
      </c>
      <c r="H81" s="13"/>
      <c r="I81" s="58">
        <f t="shared" si="4"/>
        <v>0</v>
      </c>
      <c r="J81" s="62">
        <f t="shared" si="5"/>
        <v>0</v>
      </c>
    </row>
    <row r="82" spans="2:10" outlineLevel="1" x14ac:dyDescent="0.3">
      <c r="B82" s="73">
        <v>21</v>
      </c>
      <c r="C82" s="9"/>
      <c r="D82" s="10"/>
      <c r="E82" s="12"/>
      <c r="F82" s="11"/>
      <c r="G82" s="58">
        <f t="shared" si="3"/>
        <v>0</v>
      </c>
      <c r="H82" s="13"/>
      <c r="I82" s="58">
        <f t="shared" si="4"/>
        <v>0</v>
      </c>
      <c r="J82" s="62">
        <f t="shared" si="5"/>
        <v>0</v>
      </c>
    </row>
    <row r="83" spans="2:10" outlineLevel="1" x14ac:dyDescent="0.3">
      <c r="B83" s="73">
        <v>22</v>
      </c>
      <c r="C83" s="9"/>
      <c r="D83" s="10"/>
      <c r="E83" s="12"/>
      <c r="F83" s="11"/>
      <c r="G83" s="58">
        <f t="shared" si="3"/>
        <v>0</v>
      </c>
      <c r="H83" s="13"/>
      <c r="I83" s="58">
        <f t="shared" si="4"/>
        <v>0</v>
      </c>
      <c r="J83" s="62">
        <f t="shared" si="5"/>
        <v>0</v>
      </c>
    </row>
    <row r="84" spans="2:10" outlineLevel="1" x14ac:dyDescent="0.3">
      <c r="B84" s="73">
        <v>23</v>
      </c>
      <c r="C84" s="9"/>
      <c r="D84" s="10"/>
      <c r="E84" s="12"/>
      <c r="F84" s="11"/>
      <c r="G84" s="58">
        <f t="shared" si="3"/>
        <v>0</v>
      </c>
      <c r="H84" s="13"/>
      <c r="I84" s="58">
        <f t="shared" si="4"/>
        <v>0</v>
      </c>
      <c r="J84" s="62">
        <f t="shared" si="5"/>
        <v>0</v>
      </c>
    </row>
    <row r="85" spans="2:10" outlineLevel="1" x14ac:dyDescent="0.3">
      <c r="B85" s="73">
        <v>24</v>
      </c>
      <c r="C85" s="9"/>
      <c r="D85" s="10"/>
      <c r="E85" s="12"/>
      <c r="F85" s="11"/>
      <c r="G85" s="58">
        <f t="shared" si="3"/>
        <v>0</v>
      </c>
      <c r="H85" s="13"/>
      <c r="I85" s="58">
        <f t="shared" si="4"/>
        <v>0</v>
      </c>
      <c r="J85" s="62">
        <f t="shared" si="5"/>
        <v>0</v>
      </c>
    </row>
    <row r="86" spans="2:10" outlineLevel="1" x14ac:dyDescent="0.3">
      <c r="B86" s="73">
        <v>25</v>
      </c>
      <c r="C86" s="9"/>
      <c r="D86" s="10"/>
      <c r="E86" s="12"/>
      <c r="F86" s="11"/>
      <c r="G86" s="58">
        <f t="shared" si="3"/>
        <v>0</v>
      </c>
      <c r="H86" s="13"/>
      <c r="I86" s="58">
        <f t="shared" si="4"/>
        <v>0</v>
      </c>
      <c r="J86" s="62">
        <f t="shared" si="5"/>
        <v>0</v>
      </c>
    </row>
    <row r="87" spans="2:10" outlineLevel="1" x14ac:dyDescent="0.3">
      <c r="B87" s="73">
        <v>26</v>
      </c>
      <c r="C87" s="9"/>
      <c r="D87" s="10"/>
      <c r="E87" s="12"/>
      <c r="F87" s="11"/>
      <c r="G87" s="58">
        <f t="shared" si="3"/>
        <v>0</v>
      </c>
      <c r="H87" s="13"/>
      <c r="I87" s="58">
        <f t="shared" si="4"/>
        <v>0</v>
      </c>
      <c r="J87" s="62">
        <f t="shared" si="5"/>
        <v>0</v>
      </c>
    </row>
    <row r="88" spans="2:10" outlineLevel="1" x14ac:dyDescent="0.3">
      <c r="B88" s="73">
        <v>27</v>
      </c>
      <c r="C88" s="9"/>
      <c r="D88" s="10"/>
      <c r="E88" s="12"/>
      <c r="F88" s="11"/>
      <c r="G88" s="58">
        <f t="shared" si="3"/>
        <v>0</v>
      </c>
      <c r="H88" s="13"/>
      <c r="I88" s="58">
        <f t="shared" si="4"/>
        <v>0</v>
      </c>
      <c r="J88" s="62">
        <f t="shared" si="5"/>
        <v>0</v>
      </c>
    </row>
    <row r="89" spans="2:10" outlineLevel="1" x14ac:dyDescent="0.3">
      <c r="B89" s="73">
        <v>28</v>
      </c>
      <c r="C89" s="9"/>
      <c r="D89" s="10"/>
      <c r="E89" s="12"/>
      <c r="F89" s="11"/>
      <c r="G89" s="58">
        <f t="shared" si="3"/>
        <v>0</v>
      </c>
      <c r="H89" s="13"/>
      <c r="I89" s="58">
        <f t="shared" si="4"/>
        <v>0</v>
      </c>
      <c r="J89" s="62">
        <f t="shared" si="5"/>
        <v>0</v>
      </c>
    </row>
    <row r="90" spans="2:10" outlineLevel="1" x14ac:dyDescent="0.3">
      <c r="B90" s="73">
        <v>29</v>
      </c>
      <c r="C90" s="9"/>
      <c r="D90" s="10"/>
      <c r="E90" s="12"/>
      <c r="F90" s="11"/>
      <c r="G90" s="58">
        <f t="shared" si="3"/>
        <v>0</v>
      </c>
      <c r="H90" s="13"/>
      <c r="I90" s="58">
        <f t="shared" si="4"/>
        <v>0</v>
      </c>
      <c r="J90" s="62">
        <f t="shared" si="5"/>
        <v>0</v>
      </c>
    </row>
    <row r="91" spans="2:10" outlineLevel="1" x14ac:dyDescent="0.3">
      <c r="B91" s="73">
        <v>30</v>
      </c>
      <c r="C91" s="9"/>
      <c r="D91" s="10"/>
      <c r="E91" s="12"/>
      <c r="F91" s="11"/>
      <c r="G91" s="58">
        <f t="shared" si="3"/>
        <v>0</v>
      </c>
      <c r="H91" s="13"/>
      <c r="I91" s="58">
        <f t="shared" si="4"/>
        <v>0</v>
      </c>
      <c r="J91" s="62">
        <f t="shared" si="5"/>
        <v>0</v>
      </c>
    </row>
    <row r="92" spans="2:10" outlineLevel="1" x14ac:dyDescent="0.3">
      <c r="B92" s="73">
        <v>31</v>
      </c>
      <c r="C92" s="9"/>
      <c r="D92" s="10"/>
      <c r="E92" s="12"/>
      <c r="F92" s="11"/>
      <c r="G92" s="58">
        <f t="shared" si="3"/>
        <v>0</v>
      </c>
      <c r="H92" s="13"/>
      <c r="I92" s="58">
        <f t="shared" si="4"/>
        <v>0</v>
      </c>
      <c r="J92" s="62">
        <f t="shared" si="5"/>
        <v>0</v>
      </c>
    </row>
    <row r="93" spans="2:10" outlineLevel="1" x14ac:dyDescent="0.3">
      <c r="B93" s="73">
        <v>32</v>
      </c>
      <c r="C93" s="9"/>
      <c r="D93" s="10"/>
      <c r="E93" s="12"/>
      <c r="F93" s="11"/>
      <c r="G93" s="58">
        <f t="shared" si="3"/>
        <v>0</v>
      </c>
      <c r="H93" s="13"/>
      <c r="I93" s="58">
        <f t="shared" si="4"/>
        <v>0</v>
      </c>
      <c r="J93" s="62">
        <f t="shared" si="5"/>
        <v>0</v>
      </c>
    </row>
    <row r="94" spans="2:10" outlineLevel="1" x14ac:dyDescent="0.3">
      <c r="B94" s="73">
        <v>33</v>
      </c>
      <c r="C94" s="9"/>
      <c r="D94" s="10"/>
      <c r="E94" s="12"/>
      <c r="F94" s="11"/>
      <c r="G94" s="58">
        <f t="shared" si="3"/>
        <v>0</v>
      </c>
      <c r="H94" s="13"/>
      <c r="I94" s="58">
        <f t="shared" si="4"/>
        <v>0</v>
      </c>
      <c r="J94" s="62">
        <f t="shared" si="5"/>
        <v>0</v>
      </c>
    </row>
    <row r="95" spans="2:10" outlineLevel="1" x14ac:dyDescent="0.3">
      <c r="B95" s="73">
        <v>34</v>
      </c>
      <c r="C95" s="9"/>
      <c r="D95" s="10"/>
      <c r="E95" s="12"/>
      <c r="F95" s="11"/>
      <c r="G95" s="58">
        <f t="shared" si="3"/>
        <v>0</v>
      </c>
      <c r="H95" s="13"/>
      <c r="I95" s="58">
        <f t="shared" si="4"/>
        <v>0</v>
      </c>
      <c r="J95" s="62">
        <f t="shared" si="5"/>
        <v>0</v>
      </c>
    </row>
    <row r="96" spans="2:10" outlineLevel="1" x14ac:dyDescent="0.3">
      <c r="B96" s="73">
        <v>35</v>
      </c>
      <c r="C96" s="9"/>
      <c r="D96" s="10"/>
      <c r="E96" s="12"/>
      <c r="F96" s="11"/>
      <c r="G96" s="58">
        <f t="shared" si="3"/>
        <v>0</v>
      </c>
      <c r="H96" s="13"/>
      <c r="I96" s="58">
        <f t="shared" si="4"/>
        <v>0</v>
      </c>
      <c r="J96" s="62">
        <f t="shared" si="5"/>
        <v>0</v>
      </c>
    </row>
    <row r="97" spans="2:10" outlineLevel="1" x14ac:dyDescent="0.3">
      <c r="B97" s="73">
        <v>36</v>
      </c>
      <c r="C97" s="9"/>
      <c r="D97" s="10"/>
      <c r="E97" s="12"/>
      <c r="F97" s="11"/>
      <c r="G97" s="58">
        <f t="shared" si="3"/>
        <v>0</v>
      </c>
      <c r="H97" s="13"/>
      <c r="I97" s="58">
        <f t="shared" si="4"/>
        <v>0</v>
      </c>
      <c r="J97" s="62">
        <f t="shared" si="5"/>
        <v>0</v>
      </c>
    </row>
    <row r="98" spans="2:10" outlineLevel="1" x14ac:dyDescent="0.3">
      <c r="B98" s="73">
        <v>37</v>
      </c>
      <c r="C98" s="9"/>
      <c r="D98" s="10"/>
      <c r="E98" s="12"/>
      <c r="F98" s="11"/>
      <c r="G98" s="58">
        <f t="shared" si="3"/>
        <v>0</v>
      </c>
      <c r="H98" s="13"/>
      <c r="I98" s="58">
        <f t="shared" si="4"/>
        <v>0</v>
      </c>
      <c r="J98" s="62">
        <f t="shared" si="5"/>
        <v>0</v>
      </c>
    </row>
    <row r="99" spans="2:10" outlineLevel="1" x14ac:dyDescent="0.3">
      <c r="B99" s="73">
        <v>38</v>
      </c>
      <c r="C99" s="9"/>
      <c r="D99" s="10"/>
      <c r="E99" s="12"/>
      <c r="F99" s="11"/>
      <c r="G99" s="58">
        <f t="shared" si="3"/>
        <v>0</v>
      </c>
      <c r="H99" s="13"/>
      <c r="I99" s="58">
        <f t="shared" si="4"/>
        <v>0</v>
      </c>
      <c r="J99" s="62">
        <f t="shared" si="5"/>
        <v>0</v>
      </c>
    </row>
    <row r="100" spans="2:10" outlineLevel="1" x14ac:dyDescent="0.3">
      <c r="B100" s="73">
        <v>39</v>
      </c>
      <c r="C100" s="9"/>
      <c r="D100" s="10"/>
      <c r="E100" s="12"/>
      <c r="F100" s="11"/>
      <c r="G100" s="58">
        <f t="shared" si="3"/>
        <v>0</v>
      </c>
      <c r="H100" s="13"/>
      <c r="I100" s="58">
        <f t="shared" si="4"/>
        <v>0</v>
      </c>
      <c r="J100" s="62">
        <f t="shared" si="5"/>
        <v>0</v>
      </c>
    </row>
    <row r="101" spans="2:10" outlineLevel="1" x14ac:dyDescent="0.3">
      <c r="B101" s="73">
        <v>40</v>
      </c>
      <c r="C101" s="9"/>
      <c r="D101" s="10"/>
      <c r="E101" s="12"/>
      <c r="F101" s="11"/>
      <c r="G101" s="58">
        <f t="shared" si="3"/>
        <v>0</v>
      </c>
      <c r="H101" s="13"/>
      <c r="I101" s="58">
        <f t="shared" si="4"/>
        <v>0</v>
      </c>
      <c r="J101" s="62">
        <f t="shared" si="5"/>
        <v>0</v>
      </c>
    </row>
    <row r="102" spans="2:10" outlineLevel="1" x14ac:dyDescent="0.3">
      <c r="B102" s="73">
        <v>41</v>
      </c>
      <c r="C102" s="9"/>
      <c r="D102" s="10"/>
      <c r="E102" s="12"/>
      <c r="F102" s="11"/>
      <c r="G102" s="58">
        <f t="shared" si="3"/>
        <v>0</v>
      </c>
      <c r="H102" s="13"/>
      <c r="I102" s="58">
        <f t="shared" si="4"/>
        <v>0</v>
      </c>
      <c r="J102" s="62">
        <f t="shared" si="5"/>
        <v>0</v>
      </c>
    </row>
    <row r="103" spans="2:10" outlineLevel="1" x14ac:dyDescent="0.3">
      <c r="B103" s="73">
        <v>42</v>
      </c>
      <c r="C103" s="9"/>
      <c r="D103" s="10"/>
      <c r="E103" s="12"/>
      <c r="F103" s="11"/>
      <c r="G103" s="58">
        <f t="shared" si="3"/>
        <v>0</v>
      </c>
      <c r="H103" s="13"/>
      <c r="I103" s="58">
        <f t="shared" si="4"/>
        <v>0</v>
      </c>
      <c r="J103" s="62">
        <f t="shared" si="5"/>
        <v>0</v>
      </c>
    </row>
    <row r="104" spans="2:10" outlineLevel="1" x14ac:dyDescent="0.3">
      <c r="B104" s="73">
        <v>43</v>
      </c>
      <c r="C104" s="9"/>
      <c r="D104" s="10"/>
      <c r="E104" s="12"/>
      <c r="F104" s="11"/>
      <c r="G104" s="58">
        <f t="shared" si="3"/>
        <v>0</v>
      </c>
      <c r="H104" s="13"/>
      <c r="I104" s="58">
        <f t="shared" si="4"/>
        <v>0</v>
      </c>
      <c r="J104" s="62">
        <f t="shared" si="5"/>
        <v>0</v>
      </c>
    </row>
    <row r="105" spans="2:10" outlineLevel="1" x14ac:dyDescent="0.3">
      <c r="B105" s="73">
        <v>44</v>
      </c>
      <c r="C105" s="9"/>
      <c r="D105" s="10"/>
      <c r="E105" s="12"/>
      <c r="F105" s="11"/>
      <c r="G105" s="58">
        <f t="shared" si="3"/>
        <v>0</v>
      </c>
      <c r="H105" s="13"/>
      <c r="I105" s="58">
        <f t="shared" si="4"/>
        <v>0</v>
      </c>
      <c r="J105" s="62">
        <f t="shared" si="5"/>
        <v>0</v>
      </c>
    </row>
    <row r="106" spans="2:10" outlineLevel="1" x14ac:dyDescent="0.3">
      <c r="B106" s="73">
        <v>45</v>
      </c>
      <c r="C106" s="9"/>
      <c r="D106" s="10"/>
      <c r="E106" s="12"/>
      <c r="F106" s="11"/>
      <c r="G106" s="58">
        <f t="shared" si="3"/>
        <v>0</v>
      </c>
      <c r="H106" s="13"/>
      <c r="I106" s="58">
        <f t="shared" si="4"/>
        <v>0</v>
      </c>
      <c r="J106" s="62">
        <f t="shared" si="5"/>
        <v>0</v>
      </c>
    </row>
    <row r="107" spans="2:10" outlineLevel="1" x14ac:dyDescent="0.3">
      <c r="B107" s="73">
        <v>46</v>
      </c>
      <c r="C107" s="9"/>
      <c r="D107" s="10"/>
      <c r="E107" s="12"/>
      <c r="F107" s="11"/>
      <c r="G107" s="58">
        <f t="shared" si="3"/>
        <v>0</v>
      </c>
      <c r="H107" s="13"/>
      <c r="I107" s="58">
        <f t="shared" si="4"/>
        <v>0</v>
      </c>
      <c r="J107" s="62">
        <f t="shared" si="5"/>
        <v>0</v>
      </c>
    </row>
    <row r="108" spans="2:10" outlineLevel="1" x14ac:dyDescent="0.3">
      <c r="B108" s="73">
        <v>47</v>
      </c>
      <c r="C108" s="9"/>
      <c r="D108" s="10"/>
      <c r="E108" s="12"/>
      <c r="F108" s="11"/>
      <c r="G108" s="58">
        <f t="shared" si="3"/>
        <v>0</v>
      </c>
      <c r="H108" s="13"/>
      <c r="I108" s="58">
        <f t="shared" si="4"/>
        <v>0</v>
      </c>
      <c r="J108" s="62">
        <f t="shared" si="5"/>
        <v>0</v>
      </c>
    </row>
    <row r="109" spans="2:10" outlineLevel="1" x14ac:dyDescent="0.3">
      <c r="B109" s="73">
        <v>48</v>
      </c>
      <c r="C109" s="9"/>
      <c r="D109" s="10"/>
      <c r="E109" s="12"/>
      <c r="F109" s="11"/>
      <c r="G109" s="58">
        <f t="shared" si="3"/>
        <v>0</v>
      </c>
      <c r="H109" s="13"/>
      <c r="I109" s="58">
        <f t="shared" si="4"/>
        <v>0</v>
      </c>
      <c r="J109" s="62">
        <f t="shared" si="5"/>
        <v>0</v>
      </c>
    </row>
    <row r="110" spans="2:10" outlineLevel="1" x14ac:dyDescent="0.3">
      <c r="B110" s="73">
        <v>49</v>
      </c>
      <c r="C110" s="9"/>
      <c r="D110" s="10"/>
      <c r="E110" s="12"/>
      <c r="F110" s="11"/>
      <c r="G110" s="58">
        <f t="shared" si="3"/>
        <v>0</v>
      </c>
      <c r="H110" s="13"/>
      <c r="I110" s="58">
        <f t="shared" si="4"/>
        <v>0</v>
      </c>
      <c r="J110" s="62">
        <f t="shared" si="5"/>
        <v>0</v>
      </c>
    </row>
    <row r="111" spans="2:10" outlineLevel="1" x14ac:dyDescent="0.3">
      <c r="B111" s="73">
        <v>50</v>
      </c>
      <c r="C111" s="9"/>
      <c r="D111" s="10"/>
      <c r="E111" s="12"/>
      <c r="F111" s="11"/>
      <c r="G111" s="58">
        <f t="shared" si="3"/>
        <v>0</v>
      </c>
      <c r="H111" s="13"/>
      <c r="I111" s="58">
        <f t="shared" si="4"/>
        <v>0</v>
      </c>
      <c r="J111" s="62">
        <f t="shared" si="5"/>
        <v>0</v>
      </c>
    </row>
    <row r="112" spans="2:10" outlineLevel="1" x14ac:dyDescent="0.3">
      <c r="B112" s="70" t="s">
        <v>17</v>
      </c>
      <c r="C112" s="70"/>
      <c r="D112" s="67" t="s">
        <v>3</v>
      </c>
      <c r="E112" s="68" t="s">
        <v>3</v>
      </c>
      <c r="F112" s="69">
        <f>SUM(F62:F111)</f>
        <v>0</v>
      </c>
      <c r="G112" s="56">
        <f>SUM(G62:G111)</f>
        <v>0</v>
      </c>
      <c r="H112" s="71" t="s">
        <v>3</v>
      </c>
      <c r="I112" s="56">
        <f>SUM(I62:I111)</f>
        <v>0</v>
      </c>
      <c r="J112" s="56">
        <f>SUM(J62:J111)</f>
        <v>0</v>
      </c>
    </row>
    <row r="113" spans="1:10" outlineLevel="1" x14ac:dyDescent="0.3">
      <c r="B113" s="2"/>
      <c r="D113" s="2"/>
      <c r="E113" s="4"/>
      <c r="F113" s="3"/>
      <c r="G113" s="5"/>
      <c r="H113" s="4"/>
      <c r="I113" s="5"/>
      <c r="J113" s="5"/>
    </row>
    <row r="114" spans="1:10" s="3" customFormat="1" x14ac:dyDescent="0.3">
      <c r="A114" s="1"/>
      <c r="B114" s="2"/>
      <c r="C114" s="1"/>
      <c r="D114" s="2"/>
      <c r="E114" s="4"/>
      <c r="G114" s="5"/>
      <c r="H114" s="4"/>
      <c r="I114" s="5"/>
      <c r="J114" s="5"/>
    </row>
    <row r="115" spans="1:10" s="3" customFormat="1" ht="21" x14ac:dyDescent="0.3">
      <c r="A115" s="1"/>
      <c r="B115" s="87" t="s">
        <v>66</v>
      </c>
      <c r="C115" s="33"/>
      <c r="D115" s="34"/>
      <c r="E115" s="4"/>
      <c r="G115" s="5"/>
      <c r="H115" s="4"/>
      <c r="I115" s="5"/>
      <c r="J115" s="5"/>
    </row>
    <row r="116" spans="1:10" ht="4.5" customHeight="1" outlineLevel="1" x14ac:dyDescent="0.3"/>
    <row r="117" spans="1:10" s="3" customFormat="1" outlineLevel="1" x14ac:dyDescent="0.3">
      <c r="A117" s="1"/>
      <c r="B117" s="67" t="s">
        <v>0</v>
      </c>
      <c r="C117" s="60" t="s">
        <v>19</v>
      </c>
      <c r="D117" s="55" t="s">
        <v>6</v>
      </c>
      <c r="E117" s="69" t="s">
        <v>22</v>
      </c>
      <c r="G117" s="5"/>
      <c r="H117" s="4"/>
      <c r="I117" s="5"/>
      <c r="J117" s="5"/>
    </row>
    <row r="118" spans="1:10" s="3" customFormat="1" outlineLevel="1" x14ac:dyDescent="0.3">
      <c r="A118" s="1"/>
      <c r="B118" s="73">
        <v>1</v>
      </c>
      <c r="C118" s="57" t="s">
        <v>20</v>
      </c>
      <c r="D118" s="58">
        <f>J56</f>
        <v>4335200</v>
      </c>
      <c r="E118" s="74">
        <f>D118/$D$120</f>
        <v>1</v>
      </c>
      <c r="G118" s="5"/>
      <c r="H118" s="4"/>
      <c r="I118" s="5"/>
      <c r="J118" s="5"/>
    </row>
    <row r="119" spans="1:10" s="3" customFormat="1" outlineLevel="1" x14ac:dyDescent="0.3">
      <c r="A119" s="1"/>
      <c r="B119" s="73">
        <v>2</v>
      </c>
      <c r="C119" s="57" t="s">
        <v>18</v>
      </c>
      <c r="D119" s="58">
        <f>J112</f>
        <v>0</v>
      </c>
      <c r="E119" s="74">
        <f t="shared" ref="E119:E120" si="6">D119/$D$120</f>
        <v>0</v>
      </c>
      <c r="G119" s="5"/>
      <c r="H119" s="4"/>
      <c r="I119" s="5"/>
      <c r="J119" s="5"/>
    </row>
    <row r="120" spans="1:10" s="3" customFormat="1" outlineLevel="1" x14ac:dyDescent="0.3">
      <c r="A120" s="1"/>
      <c r="B120" s="70" t="s">
        <v>21</v>
      </c>
      <c r="C120" s="70"/>
      <c r="D120" s="56">
        <f>SUM(D118:D119)</f>
        <v>4335200</v>
      </c>
      <c r="E120" s="71">
        <f t="shared" si="6"/>
        <v>1</v>
      </c>
      <c r="G120" s="5"/>
      <c r="H120" s="4"/>
      <c r="I120" s="5"/>
      <c r="J120" s="5"/>
    </row>
    <row r="121" spans="1:10" s="3" customFormat="1" outlineLevel="1" x14ac:dyDescent="0.3">
      <c r="A121" s="1"/>
      <c r="B121" s="2"/>
      <c r="C121" s="1"/>
      <c r="D121" s="4"/>
      <c r="E121" s="4"/>
      <c r="G121" s="5"/>
      <c r="H121" s="4"/>
      <c r="I121" s="5"/>
      <c r="J121" s="5"/>
    </row>
    <row r="123" spans="1:10" s="14" customFormat="1" ht="21" x14ac:dyDescent="0.3">
      <c r="B123" s="14" t="s">
        <v>52</v>
      </c>
      <c r="G123" s="31" t="s">
        <v>23</v>
      </c>
    </row>
    <row r="124" spans="1:10" ht="4.5" customHeight="1" outlineLevel="1" x14ac:dyDescent="0.3"/>
    <row r="125" spans="1:10" ht="16.5" customHeight="1" outlineLevel="1" x14ac:dyDescent="0.3">
      <c r="B125" s="67" t="s">
        <v>0</v>
      </c>
      <c r="C125" s="60" t="s">
        <v>53</v>
      </c>
      <c r="D125" s="55" t="s">
        <v>54</v>
      </c>
      <c r="E125" s="55" t="s">
        <v>55</v>
      </c>
      <c r="F125" s="55" t="s">
        <v>16</v>
      </c>
      <c r="G125" s="55" t="s">
        <v>17</v>
      </c>
    </row>
    <row r="126" spans="1:10" outlineLevel="1" x14ac:dyDescent="0.3">
      <c r="B126" s="73">
        <v>1</v>
      </c>
      <c r="C126" s="9"/>
      <c r="D126" s="16"/>
      <c r="E126" s="16"/>
      <c r="F126" s="16"/>
      <c r="G126" s="62">
        <f>D126+E126+F126</f>
        <v>0</v>
      </c>
    </row>
    <row r="127" spans="1:10" outlineLevel="1" x14ac:dyDescent="0.3">
      <c r="B127" s="73">
        <v>2</v>
      </c>
      <c r="C127" s="9"/>
      <c r="D127" s="16"/>
      <c r="E127" s="16"/>
      <c r="F127" s="16"/>
      <c r="G127" s="62">
        <f t="shared" ref="G127:G135" si="7">D127+E127+F127</f>
        <v>0</v>
      </c>
    </row>
    <row r="128" spans="1:10" outlineLevel="1" x14ac:dyDescent="0.3">
      <c r="B128" s="73">
        <v>3</v>
      </c>
      <c r="C128" s="9"/>
      <c r="D128" s="16"/>
      <c r="E128" s="16"/>
      <c r="F128" s="16"/>
      <c r="G128" s="62">
        <f t="shared" si="7"/>
        <v>0</v>
      </c>
    </row>
    <row r="129" spans="2:7" outlineLevel="1" x14ac:dyDescent="0.3">
      <c r="B129" s="73">
        <v>4</v>
      </c>
      <c r="C129" s="9"/>
      <c r="D129" s="16"/>
      <c r="E129" s="16"/>
      <c r="F129" s="16"/>
      <c r="G129" s="62">
        <f t="shared" si="7"/>
        <v>0</v>
      </c>
    </row>
    <row r="130" spans="2:7" outlineLevel="1" x14ac:dyDescent="0.3">
      <c r="B130" s="73">
        <v>5</v>
      </c>
      <c r="C130" s="9"/>
      <c r="D130" s="16"/>
      <c r="E130" s="16"/>
      <c r="F130" s="16"/>
      <c r="G130" s="62">
        <f t="shared" si="7"/>
        <v>0</v>
      </c>
    </row>
    <row r="131" spans="2:7" outlineLevel="1" x14ac:dyDescent="0.3">
      <c r="B131" s="73">
        <v>6</v>
      </c>
      <c r="C131" s="9"/>
      <c r="D131" s="16"/>
      <c r="E131" s="16"/>
      <c r="F131" s="16"/>
      <c r="G131" s="62">
        <f t="shared" si="7"/>
        <v>0</v>
      </c>
    </row>
    <row r="132" spans="2:7" outlineLevel="1" x14ac:dyDescent="0.3">
      <c r="B132" s="73">
        <v>7</v>
      </c>
      <c r="C132" s="9"/>
      <c r="D132" s="16"/>
      <c r="E132" s="16"/>
      <c r="F132" s="16"/>
      <c r="G132" s="62">
        <f t="shared" si="7"/>
        <v>0</v>
      </c>
    </row>
    <row r="133" spans="2:7" outlineLevel="1" x14ac:dyDescent="0.3">
      <c r="B133" s="73">
        <v>8</v>
      </c>
      <c r="C133" s="9"/>
      <c r="D133" s="16"/>
      <c r="E133" s="16"/>
      <c r="F133" s="16"/>
      <c r="G133" s="62">
        <f t="shared" si="7"/>
        <v>0</v>
      </c>
    </row>
    <row r="134" spans="2:7" outlineLevel="1" x14ac:dyDescent="0.3">
      <c r="B134" s="73">
        <v>9</v>
      </c>
      <c r="C134" s="9"/>
      <c r="D134" s="16"/>
      <c r="E134" s="16"/>
      <c r="F134" s="16"/>
      <c r="G134" s="62">
        <f t="shared" si="7"/>
        <v>0</v>
      </c>
    </row>
    <row r="135" spans="2:7" outlineLevel="1" x14ac:dyDescent="0.3">
      <c r="B135" s="73">
        <v>10</v>
      </c>
      <c r="C135" s="9"/>
      <c r="D135" s="16"/>
      <c r="E135" s="16"/>
      <c r="F135" s="16"/>
      <c r="G135" s="62">
        <f t="shared" si="7"/>
        <v>0</v>
      </c>
    </row>
    <row r="136" spans="2:7" outlineLevel="1" x14ac:dyDescent="0.3">
      <c r="B136" s="70" t="s">
        <v>17</v>
      </c>
      <c r="C136" s="70"/>
      <c r="D136" s="56">
        <f>SUM(D126:D135)</f>
        <v>0</v>
      </c>
      <c r="E136" s="56">
        <f>SUM(E126:E135)</f>
        <v>0</v>
      </c>
      <c r="F136" s="56">
        <f>SUM(F126:F135)</f>
        <v>0</v>
      </c>
      <c r="G136" s="56">
        <f>SUM(G126:G135)</f>
        <v>0</v>
      </c>
    </row>
    <row r="137" spans="2:7" outlineLevel="1" x14ac:dyDescent="0.3"/>
    <row r="139" spans="2:7" s="14" customFormat="1" ht="21" x14ac:dyDescent="0.3">
      <c r="B139" s="14" t="s">
        <v>37</v>
      </c>
      <c r="G139" s="31" t="s">
        <v>23</v>
      </c>
    </row>
    <row r="140" spans="2:7" ht="4.5" customHeight="1" outlineLevel="1" x14ac:dyDescent="0.3"/>
    <row r="141" spans="2:7" ht="16.5" customHeight="1" outlineLevel="1" x14ac:dyDescent="0.3">
      <c r="B141" s="67" t="s">
        <v>0</v>
      </c>
      <c r="C141" s="60" t="s">
        <v>48</v>
      </c>
      <c r="D141" s="55" t="s">
        <v>49</v>
      </c>
      <c r="E141" s="55" t="s">
        <v>50</v>
      </c>
      <c r="F141" s="55" t="s">
        <v>16</v>
      </c>
      <c r="G141" s="55" t="s">
        <v>17</v>
      </c>
    </row>
    <row r="142" spans="2:7" outlineLevel="1" x14ac:dyDescent="0.3">
      <c r="B142" s="73">
        <v>1</v>
      </c>
      <c r="C142" s="9" t="s">
        <v>71</v>
      </c>
      <c r="D142" s="16">
        <v>25000</v>
      </c>
      <c r="E142" s="16">
        <v>11000</v>
      </c>
      <c r="F142" s="16">
        <v>0</v>
      </c>
      <c r="G142" s="62">
        <f>D142+E142+F142</f>
        <v>36000</v>
      </c>
    </row>
    <row r="143" spans="2:7" outlineLevel="1" x14ac:dyDescent="0.3">
      <c r="B143" s="73">
        <v>2</v>
      </c>
      <c r="C143" s="9" t="s">
        <v>75</v>
      </c>
      <c r="D143" s="16"/>
      <c r="E143" s="16"/>
      <c r="F143" s="16"/>
      <c r="G143" s="62">
        <f t="shared" ref="G143:G167" si="8">D143+E143+F143</f>
        <v>0</v>
      </c>
    </row>
    <row r="144" spans="2:7" outlineLevel="1" x14ac:dyDescent="0.3">
      <c r="B144" s="73">
        <v>3</v>
      </c>
      <c r="C144" s="9" t="s">
        <v>76</v>
      </c>
      <c r="D144" s="16">
        <v>11000</v>
      </c>
      <c r="E144" s="16">
        <v>4000</v>
      </c>
      <c r="F144" s="16">
        <v>0</v>
      </c>
      <c r="G144" s="62">
        <f t="shared" si="8"/>
        <v>15000</v>
      </c>
    </row>
    <row r="145" spans="2:7" outlineLevel="1" x14ac:dyDescent="0.3">
      <c r="B145" s="73">
        <v>4</v>
      </c>
      <c r="C145" s="9" t="s">
        <v>29</v>
      </c>
      <c r="D145" s="16">
        <v>56000</v>
      </c>
      <c r="E145" s="16">
        <v>34000</v>
      </c>
      <c r="F145" s="16">
        <v>0</v>
      </c>
      <c r="G145" s="62">
        <f t="shared" si="8"/>
        <v>90000</v>
      </c>
    </row>
    <row r="146" spans="2:7" outlineLevel="1" x14ac:dyDescent="0.3">
      <c r="B146" s="73">
        <v>5</v>
      </c>
      <c r="C146" s="9" t="s">
        <v>31</v>
      </c>
      <c r="D146" s="16">
        <v>20000</v>
      </c>
      <c r="E146" s="16">
        <v>9000</v>
      </c>
      <c r="F146" s="16">
        <v>0</v>
      </c>
      <c r="G146" s="62">
        <f t="shared" si="8"/>
        <v>29000</v>
      </c>
    </row>
    <row r="147" spans="2:7" outlineLevel="1" x14ac:dyDescent="0.3">
      <c r="B147" s="73">
        <v>6</v>
      </c>
      <c r="C147" s="9" t="s">
        <v>32</v>
      </c>
      <c r="D147" s="16">
        <v>42000</v>
      </c>
      <c r="E147" s="16">
        <v>11000</v>
      </c>
      <c r="F147" s="16">
        <v>0</v>
      </c>
      <c r="G147" s="62">
        <f t="shared" si="8"/>
        <v>53000</v>
      </c>
    </row>
    <row r="148" spans="2:7" outlineLevel="1" x14ac:dyDescent="0.3">
      <c r="B148" s="73">
        <v>7</v>
      </c>
      <c r="C148" s="9" t="s">
        <v>30</v>
      </c>
      <c r="D148" s="16">
        <v>24000</v>
      </c>
      <c r="E148" s="16">
        <v>4000</v>
      </c>
      <c r="F148" s="16">
        <v>0</v>
      </c>
      <c r="G148" s="62">
        <f t="shared" si="8"/>
        <v>28000</v>
      </c>
    </row>
    <row r="149" spans="2:7" outlineLevel="1" x14ac:dyDescent="0.3">
      <c r="B149" s="73">
        <v>8</v>
      </c>
      <c r="C149" s="9" t="s">
        <v>33</v>
      </c>
      <c r="D149" s="16">
        <v>65000</v>
      </c>
      <c r="E149" s="16">
        <v>33000</v>
      </c>
      <c r="F149" s="16">
        <v>0</v>
      </c>
      <c r="G149" s="62">
        <f t="shared" si="8"/>
        <v>98000</v>
      </c>
    </row>
    <row r="150" spans="2:7" outlineLevel="1" x14ac:dyDescent="0.3">
      <c r="B150" s="73">
        <v>9</v>
      </c>
      <c r="C150" s="9" t="s">
        <v>34</v>
      </c>
      <c r="D150" s="16">
        <v>25000</v>
      </c>
      <c r="E150" s="16">
        <v>22000</v>
      </c>
      <c r="F150" s="16">
        <v>0</v>
      </c>
      <c r="G150" s="62">
        <f t="shared" si="8"/>
        <v>47000</v>
      </c>
    </row>
    <row r="151" spans="2:7" outlineLevel="1" x14ac:dyDescent="0.3">
      <c r="B151" s="73">
        <v>10</v>
      </c>
      <c r="C151" s="9" t="s">
        <v>74</v>
      </c>
      <c r="D151" s="16"/>
      <c r="E151" s="16"/>
      <c r="F151" s="16"/>
      <c r="G151" s="62">
        <f t="shared" si="8"/>
        <v>0</v>
      </c>
    </row>
    <row r="152" spans="2:7" outlineLevel="1" x14ac:dyDescent="0.3">
      <c r="B152" s="73">
        <v>11</v>
      </c>
      <c r="C152" s="9" t="s">
        <v>73</v>
      </c>
      <c r="D152" s="16"/>
      <c r="E152" s="16"/>
      <c r="F152" s="16"/>
      <c r="G152" s="62">
        <f t="shared" si="8"/>
        <v>0</v>
      </c>
    </row>
    <row r="153" spans="2:7" outlineLevel="1" x14ac:dyDescent="0.3">
      <c r="B153" s="73">
        <v>12</v>
      </c>
      <c r="C153" s="9" t="s">
        <v>72</v>
      </c>
      <c r="D153" s="16"/>
      <c r="E153" s="16"/>
      <c r="F153" s="16"/>
      <c r="G153" s="62">
        <f t="shared" si="8"/>
        <v>0</v>
      </c>
    </row>
    <row r="154" spans="2:7" outlineLevel="1" x14ac:dyDescent="0.3">
      <c r="B154" s="73">
        <v>13</v>
      </c>
      <c r="C154" s="9" t="s">
        <v>77</v>
      </c>
      <c r="D154" s="16"/>
      <c r="E154" s="16"/>
      <c r="F154" s="16"/>
      <c r="G154" s="62">
        <f t="shared" si="8"/>
        <v>0</v>
      </c>
    </row>
    <row r="155" spans="2:7" outlineLevel="1" x14ac:dyDescent="0.3">
      <c r="B155" s="73">
        <v>14</v>
      </c>
      <c r="C155" s="9" t="s">
        <v>39</v>
      </c>
      <c r="D155" s="16"/>
      <c r="E155" s="16"/>
      <c r="F155" s="16"/>
      <c r="G155" s="62">
        <f t="shared" si="8"/>
        <v>0</v>
      </c>
    </row>
    <row r="156" spans="2:7" outlineLevel="1" x14ac:dyDescent="0.3">
      <c r="B156" s="73">
        <v>15</v>
      </c>
      <c r="C156" s="9" t="s">
        <v>40</v>
      </c>
      <c r="D156" s="16"/>
      <c r="E156" s="16"/>
      <c r="F156" s="16"/>
      <c r="G156" s="62">
        <f t="shared" si="8"/>
        <v>0</v>
      </c>
    </row>
    <row r="157" spans="2:7" outlineLevel="1" x14ac:dyDescent="0.3">
      <c r="B157" s="73">
        <v>16</v>
      </c>
      <c r="C157" s="9" t="s">
        <v>41</v>
      </c>
      <c r="D157" s="16"/>
      <c r="E157" s="16"/>
      <c r="F157" s="16"/>
      <c r="G157" s="62">
        <f t="shared" si="8"/>
        <v>0</v>
      </c>
    </row>
    <row r="158" spans="2:7" outlineLevel="1" x14ac:dyDescent="0.3">
      <c r="B158" s="73">
        <v>17</v>
      </c>
      <c r="C158" s="9" t="s">
        <v>42</v>
      </c>
      <c r="D158" s="16"/>
      <c r="E158" s="16"/>
      <c r="F158" s="16"/>
      <c r="G158" s="62">
        <f t="shared" si="8"/>
        <v>0</v>
      </c>
    </row>
    <row r="159" spans="2:7" outlineLevel="1" x14ac:dyDescent="0.3">
      <c r="B159" s="73">
        <v>18</v>
      </c>
      <c r="C159" s="9" t="s">
        <v>43</v>
      </c>
      <c r="D159" s="16"/>
      <c r="E159" s="16"/>
      <c r="F159" s="16"/>
      <c r="G159" s="62">
        <f t="shared" si="8"/>
        <v>0</v>
      </c>
    </row>
    <row r="160" spans="2:7" outlineLevel="1" x14ac:dyDescent="0.3">
      <c r="B160" s="73">
        <v>19</v>
      </c>
      <c r="C160" s="9" t="s">
        <v>46</v>
      </c>
      <c r="D160" s="16"/>
      <c r="E160" s="16"/>
      <c r="F160" s="16"/>
      <c r="G160" s="62">
        <f t="shared" si="8"/>
        <v>0</v>
      </c>
    </row>
    <row r="161" spans="2:7" outlineLevel="1" x14ac:dyDescent="0.3">
      <c r="B161" s="73">
        <v>20</v>
      </c>
      <c r="C161" s="9" t="s">
        <v>47</v>
      </c>
      <c r="D161" s="16"/>
      <c r="E161" s="16"/>
      <c r="F161" s="16"/>
      <c r="G161" s="62">
        <f t="shared" si="8"/>
        <v>0</v>
      </c>
    </row>
    <row r="162" spans="2:7" outlineLevel="1" x14ac:dyDescent="0.3">
      <c r="B162" s="73">
        <v>21</v>
      </c>
      <c r="C162" s="9" t="s">
        <v>44</v>
      </c>
      <c r="D162" s="16"/>
      <c r="E162" s="16"/>
      <c r="F162" s="16"/>
      <c r="G162" s="62">
        <f t="shared" si="8"/>
        <v>0</v>
      </c>
    </row>
    <row r="163" spans="2:7" outlineLevel="1" x14ac:dyDescent="0.3">
      <c r="B163" s="73">
        <v>22</v>
      </c>
      <c r="C163" s="9" t="s">
        <v>45</v>
      </c>
      <c r="D163" s="16"/>
      <c r="E163" s="16"/>
      <c r="F163" s="16"/>
      <c r="G163" s="62">
        <f t="shared" si="8"/>
        <v>0</v>
      </c>
    </row>
    <row r="164" spans="2:7" outlineLevel="1" x14ac:dyDescent="0.3">
      <c r="B164" s="73">
        <v>23</v>
      </c>
      <c r="C164" s="9" t="s">
        <v>38</v>
      </c>
      <c r="D164" s="16"/>
      <c r="E164" s="16"/>
      <c r="F164" s="16"/>
      <c r="G164" s="62">
        <f t="shared" si="8"/>
        <v>0</v>
      </c>
    </row>
    <row r="165" spans="2:7" outlineLevel="1" x14ac:dyDescent="0.3">
      <c r="B165" s="73">
        <v>24</v>
      </c>
      <c r="C165" s="9" t="s">
        <v>78</v>
      </c>
      <c r="D165" s="16"/>
      <c r="E165" s="16"/>
      <c r="F165" s="16"/>
      <c r="G165" s="62">
        <f t="shared" si="8"/>
        <v>0</v>
      </c>
    </row>
    <row r="166" spans="2:7" outlineLevel="1" x14ac:dyDescent="0.3">
      <c r="B166" s="73">
        <v>25</v>
      </c>
      <c r="C166" s="9" t="s">
        <v>35</v>
      </c>
      <c r="D166" s="16"/>
      <c r="E166" s="16"/>
      <c r="F166" s="16"/>
      <c r="G166" s="62">
        <f t="shared" si="8"/>
        <v>0</v>
      </c>
    </row>
    <row r="167" spans="2:7" outlineLevel="1" x14ac:dyDescent="0.3">
      <c r="B167" s="70" t="s">
        <v>17</v>
      </c>
      <c r="C167" s="70"/>
      <c r="D167" s="56">
        <f>SUM(D142:D166)</f>
        <v>268000</v>
      </c>
      <c r="E167" s="56">
        <f>SUM(E142:E166)</f>
        <v>128000</v>
      </c>
      <c r="F167" s="56">
        <f>SUM(F142:F166)</f>
        <v>0</v>
      </c>
      <c r="G167" s="56">
        <f t="shared" si="8"/>
        <v>396000</v>
      </c>
    </row>
    <row r="168" spans="2:7" outlineLevel="1" x14ac:dyDescent="0.3">
      <c r="B168" s="2"/>
      <c r="D168" s="5"/>
      <c r="E168" s="5"/>
      <c r="F168" s="5"/>
      <c r="G168" s="5"/>
    </row>
    <row r="169" spans="2:7" x14ac:dyDescent="0.3">
      <c r="B169" s="2"/>
    </row>
    <row r="170" spans="2:7" s="14" customFormat="1" ht="21" x14ac:dyDescent="0.3">
      <c r="B170" s="87" t="s">
        <v>67</v>
      </c>
      <c r="C170" s="32"/>
      <c r="D170" s="32"/>
      <c r="E170" s="32"/>
    </row>
    <row r="171" spans="2:7" ht="4.5" customHeight="1" outlineLevel="1" x14ac:dyDescent="0.3"/>
    <row r="172" spans="2:7" ht="16.5" customHeight="1" outlineLevel="1" x14ac:dyDescent="0.3">
      <c r="B172" s="67" t="s">
        <v>0</v>
      </c>
      <c r="C172" s="60" t="s">
        <v>53</v>
      </c>
      <c r="D172" s="55" t="s">
        <v>17</v>
      </c>
      <c r="E172" s="72" t="s">
        <v>22</v>
      </c>
    </row>
    <row r="173" spans="2:7" outlineLevel="1" x14ac:dyDescent="0.3">
      <c r="B173" s="73">
        <v>1</v>
      </c>
      <c r="C173" s="57" t="s">
        <v>51</v>
      </c>
      <c r="D173" s="58">
        <f>G136</f>
        <v>0</v>
      </c>
      <c r="E173" s="75">
        <f>D173/$D$175</f>
        <v>0</v>
      </c>
    </row>
    <row r="174" spans="2:7" outlineLevel="1" x14ac:dyDescent="0.3">
      <c r="B174" s="73">
        <v>2</v>
      </c>
      <c r="C174" s="57" t="s">
        <v>37</v>
      </c>
      <c r="D174" s="58">
        <f>G167</f>
        <v>396000</v>
      </c>
      <c r="E174" s="75">
        <f t="shared" ref="E174:E175" si="9">D174/$D$175</f>
        <v>1</v>
      </c>
    </row>
    <row r="175" spans="2:7" outlineLevel="1" x14ac:dyDescent="0.3">
      <c r="B175" s="70" t="s">
        <v>17</v>
      </c>
      <c r="C175" s="70"/>
      <c r="D175" s="56">
        <f>SUM(D173:D174)</f>
        <v>396000</v>
      </c>
      <c r="E175" s="72">
        <f t="shared" si="9"/>
        <v>1</v>
      </c>
    </row>
    <row r="176" spans="2:7" outlineLevel="1" x14ac:dyDescent="0.3"/>
    <row r="178" spans="2:10" ht="21" x14ac:dyDescent="0.3">
      <c r="B178" s="14" t="s">
        <v>26</v>
      </c>
      <c r="D178" s="2"/>
      <c r="E178" s="4"/>
      <c r="F178" s="3"/>
      <c r="G178" s="5"/>
      <c r="H178" s="4"/>
      <c r="I178" s="5"/>
      <c r="J178" s="31" t="s">
        <v>23</v>
      </c>
    </row>
    <row r="179" spans="2:10" ht="4.5" customHeight="1" outlineLevel="1" x14ac:dyDescent="0.3"/>
    <row r="180" spans="2:10" ht="16.5" customHeight="1" outlineLevel="1" x14ac:dyDescent="0.3">
      <c r="B180" s="67" t="s">
        <v>0</v>
      </c>
      <c r="C180" s="60" t="s">
        <v>56</v>
      </c>
      <c r="D180" s="67" t="s">
        <v>1</v>
      </c>
      <c r="E180" s="68" t="s">
        <v>63</v>
      </c>
      <c r="F180" s="69" t="s">
        <v>2</v>
      </c>
      <c r="G180" s="56" t="s">
        <v>4</v>
      </c>
      <c r="H180" s="68" t="s">
        <v>5</v>
      </c>
      <c r="I180" s="56" t="s">
        <v>7</v>
      </c>
      <c r="J180" s="56" t="s">
        <v>6</v>
      </c>
    </row>
    <row r="181" spans="2:10" outlineLevel="1" x14ac:dyDescent="0.3">
      <c r="B181" s="73">
        <v>1</v>
      </c>
      <c r="C181" s="9" t="s">
        <v>213</v>
      </c>
      <c r="D181" s="10" t="s">
        <v>10</v>
      </c>
      <c r="E181" s="12">
        <v>50</v>
      </c>
      <c r="F181" s="11">
        <v>950</v>
      </c>
      <c r="G181" s="58">
        <f t="shared" ref="G181:G230" si="10">F181*E181</f>
        <v>47500</v>
      </c>
      <c r="H181" s="13"/>
      <c r="I181" s="58">
        <f>G181*H181</f>
        <v>0</v>
      </c>
      <c r="J181" s="62">
        <f>G181-I181</f>
        <v>47500</v>
      </c>
    </row>
    <row r="182" spans="2:10" outlineLevel="1" x14ac:dyDescent="0.3">
      <c r="B182" s="73">
        <v>2</v>
      </c>
      <c r="C182" s="9" t="s">
        <v>214</v>
      </c>
      <c r="D182" s="10" t="s">
        <v>10</v>
      </c>
      <c r="E182" s="12">
        <v>377</v>
      </c>
      <c r="F182" s="11">
        <v>78</v>
      </c>
      <c r="G182" s="58">
        <f t="shared" si="10"/>
        <v>29406</v>
      </c>
      <c r="H182" s="13"/>
      <c r="I182" s="58">
        <f t="shared" ref="I182:I230" si="11">G182*H182</f>
        <v>0</v>
      </c>
      <c r="J182" s="62">
        <f t="shared" ref="J182:J230" si="12">G182-I182</f>
        <v>29406</v>
      </c>
    </row>
    <row r="183" spans="2:10" outlineLevel="1" x14ac:dyDescent="0.3">
      <c r="B183" s="73">
        <v>3</v>
      </c>
      <c r="C183" s="9"/>
      <c r="D183" s="10"/>
      <c r="E183" s="12"/>
      <c r="F183" s="11"/>
      <c r="G183" s="58">
        <f t="shared" si="10"/>
        <v>0</v>
      </c>
      <c r="H183" s="13"/>
      <c r="I183" s="58">
        <f t="shared" si="11"/>
        <v>0</v>
      </c>
      <c r="J183" s="62">
        <f t="shared" si="12"/>
        <v>0</v>
      </c>
    </row>
    <row r="184" spans="2:10" outlineLevel="1" x14ac:dyDescent="0.3">
      <c r="B184" s="73">
        <v>4</v>
      </c>
      <c r="C184" s="9"/>
      <c r="D184" s="10"/>
      <c r="E184" s="12"/>
      <c r="F184" s="11"/>
      <c r="G184" s="58">
        <f t="shared" si="10"/>
        <v>0</v>
      </c>
      <c r="H184" s="13"/>
      <c r="I184" s="58">
        <f t="shared" si="11"/>
        <v>0</v>
      </c>
      <c r="J184" s="62">
        <f t="shared" si="12"/>
        <v>0</v>
      </c>
    </row>
    <row r="185" spans="2:10" outlineLevel="1" x14ac:dyDescent="0.3">
      <c r="B185" s="73">
        <v>5</v>
      </c>
      <c r="C185" s="9"/>
      <c r="D185" s="10"/>
      <c r="E185" s="12"/>
      <c r="F185" s="11"/>
      <c r="G185" s="58">
        <f t="shared" si="10"/>
        <v>0</v>
      </c>
      <c r="H185" s="13"/>
      <c r="I185" s="58">
        <f t="shared" si="11"/>
        <v>0</v>
      </c>
      <c r="J185" s="62">
        <f t="shared" si="12"/>
        <v>0</v>
      </c>
    </row>
    <row r="186" spans="2:10" outlineLevel="1" x14ac:dyDescent="0.3">
      <c r="B186" s="73">
        <v>6</v>
      </c>
      <c r="C186" s="9"/>
      <c r="D186" s="10"/>
      <c r="E186" s="12"/>
      <c r="F186" s="11"/>
      <c r="G186" s="58">
        <f t="shared" si="10"/>
        <v>0</v>
      </c>
      <c r="H186" s="13"/>
      <c r="I186" s="58">
        <f t="shared" si="11"/>
        <v>0</v>
      </c>
      <c r="J186" s="62">
        <f t="shared" si="12"/>
        <v>0</v>
      </c>
    </row>
    <row r="187" spans="2:10" outlineLevel="1" x14ac:dyDescent="0.3">
      <c r="B187" s="73">
        <v>7</v>
      </c>
      <c r="C187" s="9"/>
      <c r="D187" s="10"/>
      <c r="E187" s="12"/>
      <c r="F187" s="11"/>
      <c r="G187" s="58">
        <f t="shared" si="10"/>
        <v>0</v>
      </c>
      <c r="H187" s="13"/>
      <c r="I187" s="58">
        <f t="shared" si="11"/>
        <v>0</v>
      </c>
      <c r="J187" s="62">
        <f t="shared" si="12"/>
        <v>0</v>
      </c>
    </row>
    <row r="188" spans="2:10" outlineLevel="1" x14ac:dyDescent="0.3">
      <c r="B188" s="73">
        <v>8</v>
      </c>
      <c r="C188" s="9"/>
      <c r="D188" s="10"/>
      <c r="E188" s="12"/>
      <c r="F188" s="11"/>
      <c r="G188" s="58">
        <f t="shared" si="10"/>
        <v>0</v>
      </c>
      <c r="H188" s="13"/>
      <c r="I188" s="58">
        <f t="shared" si="11"/>
        <v>0</v>
      </c>
      <c r="J188" s="62">
        <f t="shared" si="12"/>
        <v>0</v>
      </c>
    </row>
    <row r="189" spans="2:10" outlineLevel="1" x14ac:dyDescent="0.3">
      <c r="B189" s="73">
        <v>9</v>
      </c>
      <c r="C189" s="9"/>
      <c r="D189" s="10"/>
      <c r="E189" s="12"/>
      <c r="F189" s="11"/>
      <c r="G189" s="58">
        <f t="shared" si="10"/>
        <v>0</v>
      </c>
      <c r="H189" s="13"/>
      <c r="I189" s="58">
        <f t="shared" si="11"/>
        <v>0</v>
      </c>
      <c r="J189" s="62">
        <f t="shared" si="12"/>
        <v>0</v>
      </c>
    </row>
    <row r="190" spans="2:10" outlineLevel="1" x14ac:dyDescent="0.3">
      <c r="B190" s="73">
        <v>10</v>
      </c>
      <c r="C190" s="9"/>
      <c r="D190" s="10"/>
      <c r="E190" s="12"/>
      <c r="F190" s="11"/>
      <c r="G190" s="58">
        <f t="shared" si="10"/>
        <v>0</v>
      </c>
      <c r="H190" s="13"/>
      <c r="I190" s="58">
        <f t="shared" si="11"/>
        <v>0</v>
      </c>
      <c r="J190" s="62">
        <f t="shared" si="12"/>
        <v>0</v>
      </c>
    </row>
    <row r="191" spans="2:10" outlineLevel="1" x14ac:dyDescent="0.3">
      <c r="B191" s="73">
        <v>11</v>
      </c>
      <c r="C191" s="9"/>
      <c r="D191" s="10"/>
      <c r="E191" s="12"/>
      <c r="F191" s="11"/>
      <c r="G191" s="58">
        <f t="shared" si="10"/>
        <v>0</v>
      </c>
      <c r="H191" s="13"/>
      <c r="I191" s="58">
        <f t="shared" si="11"/>
        <v>0</v>
      </c>
      <c r="J191" s="62">
        <f t="shared" si="12"/>
        <v>0</v>
      </c>
    </row>
    <row r="192" spans="2:10" outlineLevel="1" x14ac:dyDescent="0.3">
      <c r="B192" s="73">
        <v>12</v>
      </c>
      <c r="C192" s="9"/>
      <c r="D192" s="10"/>
      <c r="E192" s="12"/>
      <c r="F192" s="11"/>
      <c r="G192" s="58">
        <f t="shared" si="10"/>
        <v>0</v>
      </c>
      <c r="H192" s="13"/>
      <c r="I192" s="58">
        <f t="shared" si="11"/>
        <v>0</v>
      </c>
      <c r="J192" s="62">
        <f t="shared" si="12"/>
        <v>0</v>
      </c>
    </row>
    <row r="193" spans="2:10" outlineLevel="1" x14ac:dyDescent="0.3">
      <c r="B193" s="73">
        <v>13</v>
      </c>
      <c r="C193" s="9"/>
      <c r="D193" s="10"/>
      <c r="E193" s="12"/>
      <c r="F193" s="11"/>
      <c r="G193" s="58">
        <f t="shared" si="10"/>
        <v>0</v>
      </c>
      <c r="H193" s="13"/>
      <c r="I193" s="58">
        <f t="shared" si="11"/>
        <v>0</v>
      </c>
      <c r="J193" s="62">
        <f t="shared" si="12"/>
        <v>0</v>
      </c>
    </row>
    <row r="194" spans="2:10" outlineLevel="1" x14ac:dyDescent="0.3">
      <c r="B194" s="73">
        <v>14</v>
      </c>
      <c r="C194" s="9"/>
      <c r="D194" s="10"/>
      <c r="E194" s="12"/>
      <c r="F194" s="11"/>
      <c r="G194" s="58">
        <f t="shared" si="10"/>
        <v>0</v>
      </c>
      <c r="H194" s="13"/>
      <c r="I194" s="58">
        <f t="shared" si="11"/>
        <v>0</v>
      </c>
      <c r="J194" s="62">
        <f t="shared" si="12"/>
        <v>0</v>
      </c>
    </row>
    <row r="195" spans="2:10" outlineLevel="1" x14ac:dyDescent="0.3">
      <c r="B195" s="73">
        <v>15</v>
      </c>
      <c r="C195" s="9"/>
      <c r="D195" s="10"/>
      <c r="E195" s="12"/>
      <c r="F195" s="11"/>
      <c r="G195" s="58">
        <f t="shared" si="10"/>
        <v>0</v>
      </c>
      <c r="H195" s="13"/>
      <c r="I195" s="58">
        <f t="shared" si="11"/>
        <v>0</v>
      </c>
      <c r="J195" s="62">
        <f t="shared" si="12"/>
        <v>0</v>
      </c>
    </row>
    <row r="196" spans="2:10" outlineLevel="1" x14ac:dyDescent="0.3">
      <c r="B196" s="73">
        <v>16</v>
      </c>
      <c r="C196" s="9"/>
      <c r="D196" s="10"/>
      <c r="E196" s="12"/>
      <c r="F196" s="11"/>
      <c r="G196" s="58">
        <f t="shared" si="10"/>
        <v>0</v>
      </c>
      <c r="H196" s="13"/>
      <c r="I196" s="58">
        <f t="shared" si="11"/>
        <v>0</v>
      </c>
      <c r="J196" s="62">
        <f t="shared" si="12"/>
        <v>0</v>
      </c>
    </row>
    <row r="197" spans="2:10" outlineLevel="1" x14ac:dyDescent="0.3">
      <c r="B197" s="73">
        <v>17</v>
      </c>
      <c r="C197" s="9"/>
      <c r="D197" s="10"/>
      <c r="E197" s="12"/>
      <c r="F197" s="11"/>
      <c r="G197" s="58">
        <f t="shared" si="10"/>
        <v>0</v>
      </c>
      <c r="H197" s="13"/>
      <c r="I197" s="58">
        <f t="shared" si="11"/>
        <v>0</v>
      </c>
      <c r="J197" s="62">
        <f t="shared" si="12"/>
        <v>0</v>
      </c>
    </row>
    <row r="198" spans="2:10" outlineLevel="1" x14ac:dyDescent="0.3">
      <c r="B198" s="73">
        <v>18</v>
      </c>
      <c r="C198" s="9"/>
      <c r="D198" s="10"/>
      <c r="E198" s="12"/>
      <c r="F198" s="11"/>
      <c r="G198" s="58">
        <f t="shared" si="10"/>
        <v>0</v>
      </c>
      <c r="H198" s="13"/>
      <c r="I198" s="58">
        <f t="shared" si="11"/>
        <v>0</v>
      </c>
      <c r="J198" s="62">
        <f t="shared" si="12"/>
        <v>0</v>
      </c>
    </row>
    <row r="199" spans="2:10" outlineLevel="1" x14ac:dyDescent="0.3">
      <c r="B199" s="73">
        <v>19</v>
      </c>
      <c r="C199" s="9"/>
      <c r="D199" s="10"/>
      <c r="E199" s="12"/>
      <c r="F199" s="11"/>
      <c r="G199" s="58">
        <f t="shared" si="10"/>
        <v>0</v>
      </c>
      <c r="H199" s="13"/>
      <c r="I199" s="58">
        <f t="shared" si="11"/>
        <v>0</v>
      </c>
      <c r="J199" s="62">
        <f t="shared" si="12"/>
        <v>0</v>
      </c>
    </row>
    <row r="200" spans="2:10" outlineLevel="1" x14ac:dyDescent="0.3">
      <c r="B200" s="73">
        <v>20</v>
      </c>
      <c r="C200" s="9"/>
      <c r="D200" s="10"/>
      <c r="E200" s="12"/>
      <c r="F200" s="11"/>
      <c r="G200" s="58">
        <f t="shared" si="10"/>
        <v>0</v>
      </c>
      <c r="H200" s="13"/>
      <c r="I200" s="58">
        <f t="shared" si="11"/>
        <v>0</v>
      </c>
      <c r="J200" s="62">
        <f t="shared" si="12"/>
        <v>0</v>
      </c>
    </row>
    <row r="201" spans="2:10" outlineLevel="1" x14ac:dyDescent="0.3">
      <c r="B201" s="73">
        <v>21</v>
      </c>
      <c r="C201" s="9"/>
      <c r="D201" s="10"/>
      <c r="E201" s="12"/>
      <c r="F201" s="11"/>
      <c r="G201" s="58">
        <f t="shared" si="10"/>
        <v>0</v>
      </c>
      <c r="H201" s="13"/>
      <c r="I201" s="58">
        <f t="shared" si="11"/>
        <v>0</v>
      </c>
      <c r="J201" s="62">
        <f t="shared" si="12"/>
        <v>0</v>
      </c>
    </row>
    <row r="202" spans="2:10" outlineLevel="1" x14ac:dyDescent="0.3">
      <c r="B202" s="73">
        <v>22</v>
      </c>
      <c r="C202" s="9"/>
      <c r="D202" s="10"/>
      <c r="E202" s="12"/>
      <c r="F202" s="11"/>
      <c r="G202" s="58">
        <f t="shared" si="10"/>
        <v>0</v>
      </c>
      <c r="H202" s="13"/>
      <c r="I202" s="58">
        <f t="shared" si="11"/>
        <v>0</v>
      </c>
      <c r="J202" s="62">
        <f t="shared" si="12"/>
        <v>0</v>
      </c>
    </row>
    <row r="203" spans="2:10" outlineLevel="1" x14ac:dyDescent="0.3">
      <c r="B203" s="73">
        <v>23</v>
      </c>
      <c r="C203" s="9"/>
      <c r="D203" s="10"/>
      <c r="E203" s="12"/>
      <c r="F203" s="11"/>
      <c r="G203" s="58">
        <f t="shared" si="10"/>
        <v>0</v>
      </c>
      <c r="H203" s="13"/>
      <c r="I203" s="58">
        <f t="shared" si="11"/>
        <v>0</v>
      </c>
      <c r="J203" s="62">
        <f t="shared" si="12"/>
        <v>0</v>
      </c>
    </row>
    <row r="204" spans="2:10" outlineLevel="1" x14ac:dyDescent="0.3">
      <c r="B204" s="73">
        <v>24</v>
      </c>
      <c r="C204" s="9"/>
      <c r="D204" s="10"/>
      <c r="E204" s="12"/>
      <c r="F204" s="11"/>
      <c r="G204" s="58">
        <f t="shared" si="10"/>
        <v>0</v>
      </c>
      <c r="H204" s="13"/>
      <c r="I204" s="58">
        <f t="shared" si="11"/>
        <v>0</v>
      </c>
      <c r="J204" s="62">
        <f t="shared" si="12"/>
        <v>0</v>
      </c>
    </row>
    <row r="205" spans="2:10" outlineLevel="1" x14ac:dyDescent="0.3">
      <c r="B205" s="73">
        <v>25</v>
      </c>
      <c r="C205" s="9"/>
      <c r="D205" s="10"/>
      <c r="E205" s="12"/>
      <c r="F205" s="11"/>
      <c r="G205" s="58">
        <f t="shared" si="10"/>
        <v>0</v>
      </c>
      <c r="H205" s="13"/>
      <c r="I205" s="58">
        <f t="shared" si="11"/>
        <v>0</v>
      </c>
      <c r="J205" s="62">
        <f t="shared" si="12"/>
        <v>0</v>
      </c>
    </row>
    <row r="206" spans="2:10" outlineLevel="1" x14ac:dyDescent="0.3">
      <c r="B206" s="73">
        <v>26</v>
      </c>
      <c r="C206" s="9"/>
      <c r="D206" s="10"/>
      <c r="E206" s="12"/>
      <c r="F206" s="11"/>
      <c r="G206" s="58">
        <f t="shared" si="10"/>
        <v>0</v>
      </c>
      <c r="H206" s="13"/>
      <c r="I206" s="58">
        <f t="shared" si="11"/>
        <v>0</v>
      </c>
      <c r="J206" s="62">
        <f t="shared" si="12"/>
        <v>0</v>
      </c>
    </row>
    <row r="207" spans="2:10" outlineLevel="1" x14ac:dyDescent="0.3">
      <c r="B207" s="73">
        <v>27</v>
      </c>
      <c r="C207" s="9"/>
      <c r="D207" s="10"/>
      <c r="E207" s="12"/>
      <c r="F207" s="11"/>
      <c r="G207" s="58">
        <f t="shared" si="10"/>
        <v>0</v>
      </c>
      <c r="H207" s="13"/>
      <c r="I207" s="58">
        <f t="shared" si="11"/>
        <v>0</v>
      </c>
      <c r="J207" s="62">
        <f t="shared" si="12"/>
        <v>0</v>
      </c>
    </row>
    <row r="208" spans="2:10" outlineLevel="1" x14ac:dyDescent="0.3">
      <c r="B208" s="73">
        <v>28</v>
      </c>
      <c r="C208" s="9"/>
      <c r="D208" s="10"/>
      <c r="E208" s="12"/>
      <c r="F208" s="11"/>
      <c r="G208" s="58">
        <f t="shared" si="10"/>
        <v>0</v>
      </c>
      <c r="H208" s="13"/>
      <c r="I208" s="58">
        <f t="shared" si="11"/>
        <v>0</v>
      </c>
      <c r="J208" s="62">
        <f t="shared" si="12"/>
        <v>0</v>
      </c>
    </row>
    <row r="209" spans="2:10" outlineLevel="1" x14ac:dyDescent="0.3">
      <c r="B209" s="73">
        <v>29</v>
      </c>
      <c r="C209" s="9"/>
      <c r="D209" s="10"/>
      <c r="E209" s="12"/>
      <c r="F209" s="11"/>
      <c r="G209" s="58">
        <f t="shared" si="10"/>
        <v>0</v>
      </c>
      <c r="H209" s="13"/>
      <c r="I209" s="58">
        <f t="shared" si="11"/>
        <v>0</v>
      </c>
      <c r="J209" s="62">
        <f t="shared" si="12"/>
        <v>0</v>
      </c>
    </row>
    <row r="210" spans="2:10" outlineLevel="1" x14ac:dyDescent="0.3">
      <c r="B210" s="73">
        <v>30</v>
      </c>
      <c r="C210" s="9"/>
      <c r="D210" s="10"/>
      <c r="E210" s="12"/>
      <c r="F210" s="11"/>
      <c r="G210" s="58">
        <f t="shared" si="10"/>
        <v>0</v>
      </c>
      <c r="H210" s="13"/>
      <c r="I210" s="58">
        <f t="shared" si="11"/>
        <v>0</v>
      </c>
      <c r="J210" s="62">
        <f t="shared" si="12"/>
        <v>0</v>
      </c>
    </row>
    <row r="211" spans="2:10" outlineLevel="1" x14ac:dyDescent="0.3">
      <c r="B211" s="73">
        <v>31</v>
      </c>
      <c r="C211" s="9"/>
      <c r="D211" s="10"/>
      <c r="E211" s="12"/>
      <c r="F211" s="11"/>
      <c r="G211" s="58">
        <f t="shared" si="10"/>
        <v>0</v>
      </c>
      <c r="H211" s="13"/>
      <c r="I211" s="58">
        <f t="shared" si="11"/>
        <v>0</v>
      </c>
      <c r="J211" s="62">
        <f t="shared" si="12"/>
        <v>0</v>
      </c>
    </row>
    <row r="212" spans="2:10" outlineLevel="1" x14ac:dyDescent="0.3">
      <c r="B212" s="73">
        <v>32</v>
      </c>
      <c r="C212" s="9"/>
      <c r="D212" s="10"/>
      <c r="E212" s="12"/>
      <c r="F212" s="11"/>
      <c r="G212" s="58">
        <f t="shared" si="10"/>
        <v>0</v>
      </c>
      <c r="H212" s="13"/>
      <c r="I212" s="58">
        <f t="shared" si="11"/>
        <v>0</v>
      </c>
      <c r="J212" s="62">
        <f t="shared" si="12"/>
        <v>0</v>
      </c>
    </row>
    <row r="213" spans="2:10" outlineLevel="1" x14ac:dyDescent="0.3">
      <c r="B213" s="73">
        <v>33</v>
      </c>
      <c r="C213" s="9"/>
      <c r="D213" s="10"/>
      <c r="E213" s="12"/>
      <c r="F213" s="11"/>
      <c r="G213" s="58">
        <f t="shared" si="10"/>
        <v>0</v>
      </c>
      <c r="H213" s="13"/>
      <c r="I213" s="58">
        <f t="shared" si="11"/>
        <v>0</v>
      </c>
      <c r="J213" s="62">
        <f t="shared" si="12"/>
        <v>0</v>
      </c>
    </row>
    <row r="214" spans="2:10" outlineLevel="1" x14ac:dyDescent="0.3">
      <c r="B214" s="73">
        <v>34</v>
      </c>
      <c r="C214" s="9"/>
      <c r="D214" s="10"/>
      <c r="E214" s="12"/>
      <c r="F214" s="11"/>
      <c r="G214" s="58">
        <f t="shared" si="10"/>
        <v>0</v>
      </c>
      <c r="H214" s="13"/>
      <c r="I214" s="58">
        <f t="shared" si="11"/>
        <v>0</v>
      </c>
      <c r="J214" s="62">
        <f t="shared" si="12"/>
        <v>0</v>
      </c>
    </row>
    <row r="215" spans="2:10" outlineLevel="1" x14ac:dyDescent="0.3">
      <c r="B215" s="73">
        <v>35</v>
      </c>
      <c r="C215" s="9"/>
      <c r="D215" s="10"/>
      <c r="E215" s="12"/>
      <c r="F215" s="11"/>
      <c r="G215" s="58">
        <f t="shared" si="10"/>
        <v>0</v>
      </c>
      <c r="H215" s="13"/>
      <c r="I215" s="58">
        <f t="shared" si="11"/>
        <v>0</v>
      </c>
      <c r="J215" s="62">
        <f t="shared" si="12"/>
        <v>0</v>
      </c>
    </row>
    <row r="216" spans="2:10" outlineLevel="1" x14ac:dyDescent="0.3">
      <c r="B216" s="73">
        <v>36</v>
      </c>
      <c r="C216" s="9"/>
      <c r="D216" s="10"/>
      <c r="E216" s="12"/>
      <c r="F216" s="11"/>
      <c r="G216" s="58">
        <f t="shared" si="10"/>
        <v>0</v>
      </c>
      <c r="H216" s="13"/>
      <c r="I216" s="58">
        <f t="shared" si="11"/>
        <v>0</v>
      </c>
      <c r="J216" s="62">
        <f t="shared" si="12"/>
        <v>0</v>
      </c>
    </row>
    <row r="217" spans="2:10" outlineLevel="1" x14ac:dyDescent="0.3">
      <c r="B217" s="73">
        <v>37</v>
      </c>
      <c r="C217" s="9"/>
      <c r="D217" s="10"/>
      <c r="E217" s="12"/>
      <c r="F217" s="11"/>
      <c r="G217" s="58">
        <f t="shared" si="10"/>
        <v>0</v>
      </c>
      <c r="H217" s="13"/>
      <c r="I217" s="58">
        <f t="shared" si="11"/>
        <v>0</v>
      </c>
      <c r="J217" s="62">
        <f t="shared" si="12"/>
        <v>0</v>
      </c>
    </row>
    <row r="218" spans="2:10" outlineLevel="1" x14ac:dyDescent="0.3">
      <c r="B218" s="73">
        <v>38</v>
      </c>
      <c r="C218" s="9"/>
      <c r="D218" s="10"/>
      <c r="E218" s="12"/>
      <c r="F218" s="11"/>
      <c r="G218" s="58">
        <f t="shared" si="10"/>
        <v>0</v>
      </c>
      <c r="H218" s="13"/>
      <c r="I218" s="58">
        <f t="shared" si="11"/>
        <v>0</v>
      </c>
      <c r="J218" s="62">
        <f t="shared" si="12"/>
        <v>0</v>
      </c>
    </row>
    <row r="219" spans="2:10" outlineLevel="1" x14ac:dyDescent="0.3">
      <c r="B219" s="73">
        <v>39</v>
      </c>
      <c r="C219" s="9"/>
      <c r="D219" s="10"/>
      <c r="E219" s="12"/>
      <c r="F219" s="11"/>
      <c r="G219" s="58">
        <f t="shared" si="10"/>
        <v>0</v>
      </c>
      <c r="H219" s="13"/>
      <c r="I219" s="58">
        <f t="shared" si="11"/>
        <v>0</v>
      </c>
      <c r="J219" s="62">
        <f t="shared" si="12"/>
        <v>0</v>
      </c>
    </row>
    <row r="220" spans="2:10" outlineLevel="1" x14ac:dyDescent="0.3">
      <c r="B220" s="73">
        <v>40</v>
      </c>
      <c r="C220" s="9"/>
      <c r="D220" s="10"/>
      <c r="E220" s="12"/>
      <c r="F220" s="11"/>
      <c r="G220" s="58">
        <f t="shared" si="10"/>
        <v>0</v>
      </c>
      <c r="H220" s="13"/>
      <c r="I220" s="58">
        <f t="shared" si="11"/>
        <v>0</v>
      </c>
      <c r="J220" s="62">
        <f t="shared" si="12"/>
        <v>0</v>
      </c>
    </row>
    <row r="221" spans="2:10" outlineLevel="1" x14ac:dyDescent="0.3">
      <c r="B221" s="73">
        <v>41</v>
      </c>
      <c r="C221" s="9"/>
      <c r="D221" s="10"/>
      <c r="E221" s="12"/>
      <c r="F221" s="11"/>
      <c r="G221" s="58">
        <f t="shared" si="10"/>
        <v>0</v>
      </c>
      <c r="H221" s="13"/>
      <c r="I221" s="58">
        <f t="shared" si="11"/>
        <v>0</v>
      </c>
      <c r="J221" s="62">
        <f t="shared" si="12"/>
        <v>0</v>
      </c>
    </row>
    <row r="222" spans="2:10" outlineLevel="1" x14ac:dyDescent="0.3">
      <c r="B222" s="73">
        <v>42</v>
      </c>
      <c r="C222" s="9"/>
      <c r="D222" s="10"/>
      <c r="E222" s="12"/>
      <c r="F222" s="11"/>
      <c r="G222" s="58">
        <f t="shared" si="10"/>
        <v>0</v>
      </c>
      <c r="H222" s="13"/>
      <c r="I222" s="58">
        <f t="shared" si="11"/>
        <v>0</v>
      </c>
      <c r="J222" s="62">
        <f t="shared" si="12"/>
        <v>0</v>
      </c>
    </row>
    <row r="223" spans="2:10" outlineLevel="1" x14ac:dyDescent="0.3">
      <c r="B223" s="73">
        <v>43</v>
      </c>
      <c r="C223" s="9"/>
      <c r="D223" s="10"/>
      <c r="E223" s="12"/>
      <c r="F223" s="11"/>
      <c r="G223" s="58">
        <f t="shared" si="10"/>
        <v>0</v>
      </c>
      <c r="H223" s="13"/>
      <c r="I223" s="58">
        <f t="shared" si="11"/>
        <v>0</v>
      </c>
      <c r="J223" s="62">
        <f t="shared" si="12"/>
        <v>0</v>
      </c>
    </row>
    <row r="224" spans="2:10" outlineLevel="1" x14ac:dyDescent="0.3">
      <c r="B224" s="73">
        <v>44</v>
      </c>
      <c r="C224" s="9"/>
      <c r="D224" s="10"/>
      <c r="E224" s="12"/>
      <c r="F224" s="11"/>
      <c r="G224" s="58">
        <f t="shared" si="10"/>
        <v>0</v>
      </c>
      <c r="H224" s="13"/>
      <c r="I224" s="58">
        <f t="shared" si="11"/>
        <v>0</v>
      </c>
      <c r="J224" s="62">
        <f t="shared" si="12"/>
        <v>0</v>
      </c>
    </row>
    <row r="225" spans="2:10" outlineLevel="1" x14ac:dyDescent="0.3">
      <c r="B225" s="73">
        <v>45</v>
      </c>
      <c r="C225" s="9"/>
      <c r="D225" s="10"/>
      <c r="E225" s="12"/>
      <c r="F225" s="11"/>
      <c r="G225" s="58">
        <f t="shared" si="10"/>
        <v>0</v>
      </c>
      <c r="H225" s="13"/>
      <c r="I225" s="58">
        <f t="shared" si="11"/>
        <v>0</v>
      </c>
      <c r="J225" s="62">
        <f t="shared" si="12"/>
        <v>0</v>
      </c>
    </row>
    <row r="226" spans="2:10" outlineLevel="1" x14ac:dyDescent="0.3">
      <c r="B226" s="73">
        <v>46</v>
      </c>
      <c r="C226" s="9"/>
      <c r="D226" s="10"/>
      <c r="E226" s="12"/>
      <c r="F226" s="11"/>
      <c r="G226" s="58">
        <f t="shared" si="10"/>
        <v>0</v>
      </c>
      <c r="H226" s="13"/>
      <c r="I226" s="58">
        <f t="shared" si="11"/>
        <v>0</v>
      </c>
      <c r="J226" s="62">
        <f t="shared" si="12"/>
        <v>0</v>
      </c>
    </row>
    <row r="227" spans="2:10" outlineLevel="1" x14ac:dyDescent="0.3">
      <c r="B227" s="73">
        <v>47</v>
      </c>
      <c r="C227" s="9"/>
      <c r="D227" s="10"/>
      <c r="E227" s="12"/>
      <c r="F227" s="11"/>
      <c r="G227" s="58">
        <f t="shared" si="10"/>
        <v>0</v>
      </c>
      <c r="H227" s="13"/>
      <c r="I227" s="58">
        <f t="shared" si="11"/>
        <v>0</v>
      </c>
      <c r="J227" s="62">
        <f t="shared" si="12"/>
        <v>0</v>
      </c>
    </row>
    <row r="228" spans="2:10" outlineLevel="1" x14ac:dyDescent="0.3">
      <c r="B228" s="73">
        <v>48</v>
      </c>
      <c r="C228" s="9"/>
      <c r="D228" s="10"/>
      <c r="E228" s="12"/>
      <c r="F228" s="11"/>
      <c r="G228" s="58">
        <f t="shared" si="10"/>
        <v>0</v>
      </c>
      <c r="H228" s="13"/>
      <c r="I228" s="58">
        <f t="shared" si="11"/>
        <v>0</v>
      </c>
      <c r="J228" s="62">
        <f t="shared" si="12"/>
        <v>0</v>
      </c>
    </row>
    <row r="229" spans="2:10" outlineLevel="1" x14ac:dyDescent="0.3">
      <c r="B229" s="73">
        <v>49</v>
      </c>
      <c r="C229" s="9"/>
      <c r="D229" s="10"/>
      <c r="E229" s="12"/>
      <c r="F229" s="11"/>
      <c r="G229" s="58">
        <f t="shared" si="10"/>
        <v>0</v>
      </c>
      <c r="H229" s="13"/>
      <c r="I229" s="58">
        <f t="shared" si="11"/>
        <v>0</v>
      </c>
      <c r="J229" s="62">
        <f t="shared" si="12"/>
        <v>0</v>
      </c>
    </row>
    <row r="230" spans="2:10" outlineLevel="1" x14ac:dyDescent="0.3">
      <c r="B230" s="73">
        <v>50</v>
      </c>
      <c r="C230" s="9"/>
      <c r="D230" s="10"/>
      <c r="E230" s="12"/>
      <c r="F230" s="11"/>
      <c r="G230" s="58">
        <f t="shared" si="10"/>
        <v>0</v>
      </c>
      <c r="H230" s="13"/>
      <c r="I230" s="58">
        <f t="shared" si="11"/>
        <v>0</v>
      </c>
      <c r="J230" s="62">
        <f t="shared" si="12"/>
        <v>0</v>
      </c>
    </row>
    <row r="231" spans="2:10" outlineLevel="1" x14ac:dyDescent="0.3">
      <c r="B231" s="70" t="s">
        <v>17</v>
      </c>
      <c r="C231" s="70"/>
      <c r="D231" s="67" t="s">
        <v>3</v>
      </c>
      <c r="E231" s="68" t="s">
        <v>3</v>
      </c>
      <c r="F231" s="69">
        <f>SUM(F181:F230)</f>
        <v>1028</v>
      </c>
      <c r="G231" s="56">
        <f>SUM(G181:G230)</f>
        <v>76906</v>
      </c>
      <c r="H231" s="71" t="s">
        <v>3</v>
      </c>
      <c r="I231" s="56">
        <f>SUM(I181:I230)</f>
        <v>0</v>
      </c>
      <c r="J231" s="56">
        <f>SUM(J181:J230)</f>
        <v>76906</v>
      </c>
    </row>
    <row r="232" spans="2:10" outlineLevel="1" x14ac:dyDescent="0.3">
      <c r="B232" s="2"/>
      <c r="D232" s="2"/>
      <c r="E232" s="4"/>
      <c r="F232" s="3"/>
      <c r="G232" s="5"/>
      <c r="H232" s="4"/>
      <c r="I232" s="5"/>
      <c r="J232" s="5"/>
    </row>
    <row r="233" spans="2:10" x14ac:dyDescent="0.3">
      <c r="B233" s="2"/>
      <c r="D233" s="2"/>
      <c r="E233" s="4"/>
      <c r="F233" s="3"/>
      <c r="G233" s="5"/>
      <c r="H233" s="4"/>
      <c r="I233" s="5"/>
      <c r="J233" s="5"/>
    </row>
    <row r="234" spans="2:10" ht="21" x14ac:dyDescent="0.3">
      <c r="B234" s="14" t="s">
        <v>57</v>
      </c>
      <c r="D234" s="2"/>
      <c r="E234" s="4"/>
      <c r="F234" s="3"/>
      <c r="G234" s="5"/>
      <c r="H234" s="4"/>
      <c r="I234" s="5"/>
      <c r="J234" s="31" t="s">
        <v>23</v>
      </c>
    </row>
    <row r="235" spans="2:10" ht="4.5" customHeight="1" outlineLevel="1" x14ac:dyDescent="0.3"/>
    <row r="236" spans="2:10" ht="16.5" customHeight="1" outlineLevel="1" x14ac:dyDescent="0.3">
      <c r="B236" s="67" t="s">
        <v>0</v>
      </c>
      <c r="C236" s="60" t="s">
        <v>58</v>
      </c>
      <c r="D236" s="67" t="s">
        <v>1</v>
      </c>
      <c r="E236" s="68" t="s">
        <v>63</v>
      </c>
      <c r="F236" s="69" t="s">
        <v>2</v>
      </c>
      <c r="G236" s="56" t="s">
        <v>4</v>
      </c>
      <c r="H236" s="68" t="s">
        <v>5</v>
      </c>
      <c r="I236" s="56" t="s">
        <v>7</v>
      </c>
      <c r="J236" s="56" t="s">
        <v>6</v>
      </c>
    </row>
    <row r="237" spans="2:10" outlineLevel="1" x14ac:dyDescent="0.3">
      <c r="B237" s="73">
        <v>1</v>
      </c>
      <c r="C237" s="9" t="s">
        <v>215</v>
      </c>
      <c r="D237" s="10" t="s">
        <v>85</v>
      </c>
      <c r="E237" s="12">
        <v>40</v>
      </c>
      <c r="F237" s="11">
        <v>7500</v>
      </c>
      <c r="G237" s="58">
        <f t="shared" ref="G237:G300" si="13">F237*E237</f>
        <v>300000</v>
      </c>
      <c r="H237" s="13"/>
      <c r="I237" s="58">
        <f>G237*H237</f>
        <v>0</v>
      </c>
      <c r="J237" s="62">
        <f>G237-I237</f>
        <v>300000</v>
      </c>
    </row>
    <row r="238" spans="2:10" outlineLevel="1" x14ac:dyDescent="0.3">
      <c r="B238" s="73">
        <v>2</v>
      </c>
      <c r="C238" s="9" t="s">
        <v>216</v>
      </c>
      <c r="D238" s="10" t="s">
        <v>9</v>
      </c>
      <c r="E238" s="12">
        <v>800</v>
      </c>
      <c r="F238" s="11">
        <v>220</v>
      </c>
      <c r="G238" s="58">
        <f t="shared" si="13"/>
        <v>176000</v>
      </c>
      <c r="H238" s="13"/>
      <c r="I238" s="58">
        <f t="shared" ref="I238:I301" si="14">G238*H238</f>
        <v>0</v>
      </c>
      <c r="J238" s="62">
        <f t="shared" ref="J238:J301" si="15">G238-I238</f>
        <v>176000</v>
      </c>
    </row>
    <row r="239" spans="2:10" outlineLevel="1" x14ac:dyDescent="0.3">
      <c r="B239" s="73">
        <v>3</v>
      </c>
      <c r="C239" s="9"/>
      <c r="D239" s="10"/>
      <c r="E239" s="12"/>
      <c r="F239" s="11"/>
      <c r="G239" s="58">
        <f t="shared" si="13"/>
        <v>0</v>
      </c>
      <c r="H239" s="13"/>
      <c r="I239" s="58">
        <f t="shared" si="14"/>
        <v>0</v>
      </c>
      <c r="J239" s="62">
        <f t="shared" si="15"/>
        <v>0</v>
      </c>
    </row>
    <row r="240" spans="2:10" outlineLevel="1" x14ac:dyDescent="0.3">
      <c r="B240" s="73">
        <v>4</v>
      </c>
      <c r="C240" s="9"/>
      <c r="D240" s="10"/>
      <c r="E240" s="12"/>
      <c r="F240" s="11"/>
      <c r="G240" s="58">
        <f t="shared" si="13"/>
        <v>0</v>
      </c>
      <c r="H240" s="13"/>
      <c r="I240" s="58">
        <f t="shared" si="14"/>
        <v>0</v>
      </c>
      <c r="J240" s="62">
        <f t="shared" si="15"/>
        <v>0</v>
      </c>
    </row>
    <row r="241" spans="2:10" outlineLevel="1" x14ac:dyDescent="0.3">
      <c r="B241" s="73">
        <v>5</v>
      </c>
      <c r="C241" s="9"/>
      <c r="D241" s="10"/>
      <c r="E241" s="12"/>
      <c r="F241" s="11"/>
      <c r="G241" s="58">
        <f t="shared" si="13"/>
        <v>0</v>
      </c>
      <c r="H241" s="13"/>
      <c r="I241" s="58">
        <f t="shared" si="14"/>
        <v>0</v>
      </c>
      <c r="J241" s="62">
        <f t="shared" si="15"/>
        <v>0</v>
      </c>
    </row>
    <row r="242" spans="2:10" outlineLevel="1" x14ac:dyDescent="0.3">
      <c r="B242" s="73">
        <v>6</v>
      </c>
      <c r="C242" s="9"/>
      <c r="D242" s="10"/>
      <c r="E242" s="12"/>
      <c r="F242" s="11"/>
      <c r="G242" s="58">
        <f t="shared" si="13"/>
        <v>0</v>
      </c>
      <c r="H242" s="13"/>
      <c r="I242" s="58">
        <f t="shared" si="14"/>
        <v>0</v>
      </c>
      <c r="J242" s="62">
        <f t="shared" si="15"/>
        <v>0</v>
      </c>
    </row>
    <row r="243" spans="2:10" outlineLevel="1" x14ac:dyDescent="0.3">
      <c r="B243" s="73">
        <v>7</v>
      </c>
      <c r="C243" s="9"/>
      <c r="D243" s="10"/>
      <c r="E243" s="12"/>
      <c r="F243" s="11"/>
      <c r="G243" s="58">
        <f t="shared" si="13"/>
        <v>0</v>
      </c>
      <c r="H243" s="13"/>
      <c r="I243" s="58">
        <f t="shared" si="14"/>
        <v>0</v>
      </c>
      <c r="J243" s="62">
        <f t="shared" si="15"/>
        <v>0</v>
      </c>
    </row>
    <row r="244" spans="2:10" outlineLevel="1" x14ac:dyDescent="0.3">
      <c r="B244" s="73">
        <v>8</v>
      </c>
      <c r="C244" s="9"/>
      <c r="D244" s="10"/>
      <c r="E244" s="12"/>
      <c r="F244" s="11"/>
      <c r="G244" s="58">
        <f t="shared" si="13"/>
        <v>0</v>
      </c>
      <c r="H244" s="13"/>
      <c r="I244" s="58">
        <f t="shared" si="14"/>
        <v>0</v>
      </c>
      <c r="J244" s="62">
        <f t="shared" si="15"/>
        <v>0</v>
      </c>
    </row>
    <row r="245" spans="2:10" outlineLevel="1" x14ac:dyDescent="0.3">
      <c r="B245" s="73">
        <v>9</v>
      </c>
      <c r="C245" s="9"/>
      <c r="D245" s="10"/>
      <c r="E245" s="12"/>
      <c r="F245" s="11"/>
      <c r="G245" s="58">
        <f t="shared" si="13"/>
        <v>0</v>
      </c>
      <c r="H245" s="13"/>
      <c r="I245" s="58">
        <f t="shared" si="14"/>
        <v>0</v>
      </c>
      <c r="J245" s="62">
        <f t="shared" si="15"/>
        <v>0</v>
      </c>
    </row>
    <row r="246" spans="2:10" outlineLevel="1" x14ac:dyDescent="0.3">
      <c r="B246" s="73">
        <v>10</v>
      </c>
      <c r="C246" s="9"/>
      <c r="D246" s="10"/>
      <c r="E246" s="12"/>
      <c r="F246" s="11"/>
      <c r="G246" s="58">
        <f t="shared" si="13"/>
        <v>0</v>
      </c>
      <c r="H246" s="13"/>
      <c r="I246" s="58">
        <f t="shared" si="14"/>
        <v>0</v>
      </c>
      <c r="J246" s="62">
        <f t="shared" si="15"/>
        <v>0</v>
      </c>
    </row>
    <row r="247" spans="2:10" outlineLevel="1" x14ac:dyDescent="0.3">
      <c r="B247" s="73">
        <v>11</v>
      </c>
      <c r="C247" s="9"/>
      <c r="D247" s="10"/>
      <c r="E247" s="12"/>
      <c r="F247" s="11"/>
      <c r="G247" s="58">
        <f t="shared" si="13"/>
        <v>0</v>
      </c>
      <c r="H247" s="13"/>
      <c r="I247" s="58">
        <f t="shared" si="14"/>
        <v>0</v>
      </c>
      <c r="J247" s="62">
        <f t="shared" si="15"/>
        <v>0</v>
      </c>
    </row>
    <row r="248" spans="2:10" outlineLevel="1" x14ac:dyDescent="0.3">
      <c r="B248" s="73">
        <v>12</v>
      </c>
      <c r="C248" s="9"/>
      <c r="D248" s="10"/>
      <c r="E248" s="12"/>
      <c r="F248" s="11"/>
      <c r="G248" s="58">
        <f t="shared" si="13"/>
        <v>0</v>
      </c>
      <c r="H248" s="13"/>
      <c r="I248" s="58">
        <f t="shared" si="14"/>
        <v>0</v>
      </c>
      <c r="J248" s="62">
        <f t="shared" si="15"/>
        <v>0</v>
      </c>
    </row>
    <row r="249" spans="2:10" outlineLevel="1" x14ac:dyDescent="0.3">
      <c r="B249" s="73">
        <v>13</v>
      </c>
      <c r="C249" s="9"/>
      <c r="D249" s="10"/>
      <c r="E249" s="12"/>
      <c r="F249" s="11"/>
      <c r="G249" s="58">
        <f t="shared" si="13"/>
        <v>0</v>
      </c>
      <c r="H249" s="13"/>
      <c r="I249" s="58">
        <f t="shared" si="14"/>
        <v>0</v>
      </c>
      <c r="J249" s="62">
        <f t="shared" si="15"/>
        <v>0</v>
      </c>
    </row>
    <row r="250" spans="2:10" outlineLevel="1" x14ac:dyDescent="0.3">
      <c r="B250" s="73">
        <v>14</v>
      </c>
      <c r="C250" s="9"/>
      <c r="D250" s="10"/>
      <c r="E250" s="12"/>
      <c r="F250" s="11"/>
      <c r="G250" s="58">
        <f t="shared" si="13"/>
        <v>0</v>
      </c>
      <c r="H250" s="13"/>
      <c r="I250" s="58">
        <f t="shared" si="14"/>
        <v>0</v>
      </c>
      <c r="J250" s="62">
        <f t="shared" si="15"/>
        <v>0</v>
      </c>
    </row>
    <row r="251" spans="2:10" outlineLevel="1" x14ac:dyDescent="0.3">
      <c r="B251" s="73">
        <v>15</v>
      </c>
      <c r="C251" s="9"/>
      <c r="D251" s="10"/>
      <c r="E251" s="12"/>
      <c r="F251" s="11"/>
      <c r="G251" s="58">
        <f t="shared" si="13"/>
        <v>0</v>
      </c>
      <c r="H251" s="13"/>
      <c r="I251" s="58">
        <f t="shared" si="14"/>
        <v>0</v>
      </c>
      <c r="J251" s="62">
        <f t="shared" si="15"/>
        <v>0</v>
      </c>
    </row>
    <row r="252" spans="2:10" outlineLevel="1" x14ac:dyDescent="0.3">
      <c r="B252" s="73">
        <v>16</v>
      </c>
      <c r="C252" s="9"/>
      <c r="D252" s="10"/>
      <c r="E252" s="12"/>
      <c r="F252" s="11"/>
      <c r="G252" s="58">
        <f t="shared" si="13"/>
        <v>0</v>
      </c>
      <c r="H252" s="13"/>
      <c r="I252" s="58">
        <f t="shared" si="14"/>
        <v>0</v>
      </c>
      <c r="J252" s="62">
        <f t="shared" si="15"/>
        <v>0</v>
      </c>
    </row>
    <row r="253" spans="2:10" outlineLevel="1" x14ac:dyDescent="0.3">
      <c r="B253" s="73">
        <v>17</v>
      </c>
      <c r="C253" s="9"/>
      <c r="D253" s="10"/>
      <c r="E253" s="12"/>
      <c r="F253" s="11"/>
      <c r="G253" s="58">
        <f t="shared" si="13"/>
        <v>0</v>
      </c>
      <c r="H253" s="13"/>
      <c r="I253" s="58">
        <f t="shared" si="14"/>
        <v>0</v>
      </c>
      <c r="J253" s="62">
        <f t="shared" si="15"/>
        <v>0</v>
      </c>
    </row>
    <row r="254" spans="2:10" outlineLevel="1" x14ac:dyDescent="0.3">
      <c r="B254" s="73">
        <v>18</v>
      </c>
      <c r="C254" s="9"/>
      <c r="D254" s="10"/>
      <c r="E254" s="12"/>
      <c r="F254" s="11"/>
      <c r="G254" s="58">
        <f t="shared" si="13"/>
        <v>0</v>
      </c>
      <c r="H254" s="13"/>
      <c r="I254" s="58">
        <f t="shared" si="14"/>
        <v>0</v>
      </c>
      <c r="J254" s="62">
        <f t="shared" si="15"/>
        <v>0</v>
      </c>
    </row>
    <row r="255" spans="2:10" outlineLevel="1" x14ac:dyDescent="0.3">
      <c r="B255" s="73">
        <v>19</v>
      </c>
      <c r="C255" s="9"/>
      <c r="D255" s="10"/>
      <c r="E255" s="12"/>
      <c r="F255" s="11"/>
      <c r="G255" s="58">
        <f t="shared" si="13"/>
        <v>0</v>
      </c>
      <c r="H255" s="13"/>
      <c r="I255" s="58">
        <f t="shared" si="14"/>
        <v>0</v>
      </c>
      <c r="J255" s="62">
        <f t="shared" si="15"/>
        <v>0</v>
      </c>
    </row>
    <row r="256" spans="2:10" outlineLevel="1" x14ac:dyDescent="0.3">
      <c r="B256" s="73">
        <v>20</v>
      </c>
      <c r="C256" s="9"/>
      <c r="D256" s="10"/>
      <c r="E256" s="12"/>
      <c r="F256" s="11"/>
      <c r="G256" s="58">
        <f t="shared" si="13"/>
        <v>0</v>
      </c>
      <c r="H256" s="13"/>
      <c r="I256" s="58">
        <f t="shared" si="14"/>
        <v>0</v>
      </c>
      <c r="J256" s="62">
        <f t="shared" si="15"/>
        <v>0</v>
      </c>
    </row>
    <row r="257" spans="2:10" outlineLevel="1" x14ac:dyDescent="0.3">
      <c r="B257" s="73">
        <v>21</v>
      </c>
      <c r="C257" s="9"/>
      <c r="D257" s="10"/>
      <c r="E257" s="12"/>
      <c r="F257" s="11"/>
      <c r="G257" s="58">
        <f t="shared" si="13"/>
        <v>0</v>
      </c>
      <c r="H257" s="13"/>
      <c r="I257" s="58">
        <f t="shared" si="14"/>
        <v>0</v>
      </c>
      <c r="J257" s="62">
        <f t="shared" si="15"/>
        <v>0</v>
      </c>
    </row>
    <row r="258" spans="2:10" outlineLevel="1" x14ac:dyDescent="0.3">
      <c r="B258" s="73">
        <v>22</v>
      </c>
      <c r="C258" s="9"/>
      <c r="D258" s="10"/>
      <c r="E258" s="12"/>
      <c r="F258" s="11"/>
      <c r="G258" s="58">
        <f t="shared" si="13"/>
        <v>0</v>
      </c>
      <c r="H258" s="13"/>
      <c r="I258" s="58">
        <f t="shared" si="14"/>
        <v>0</v>
      </c>
      <c r="J258" s="62">
        <f t="shared" si="15"/>
        <v>0</v>
      </c>
    </row>
    <row r="259" spans="2:10" outlineLevel="1" x14ac:dyDescent="0.3">
      <c r="B259" s="73">
        <v>23</v>
      </c>
      <c r="C259" s="9"/>
      <c r="D259" s="10"/>
      <c r="E259" s="12"/>
      <c r="F259" s="11"/>
      <c r="G259" s="58">
        <f t="shared" si="13"/>
        <v>0</v>
      </c>
      <c r="H259" s="13"/>
      <c r="I259" s="58">
        <f t="shared" si="14"/>
        <v>0</v>
      </c>
      <c r="J259" s="62">
        <f t="shared" si="15"/>
        <v>0</v>
      </c>
    </row>
    <row r="260" spans="2:10" outlineLevel="1" x14ac:dyDescent="0.3">
      <c r="B260" s="73">
        <v>24</v>
      </c>
      <c r="C260" s="9"/>
      <c r="D260" s="10"/>
      <c r="E260" s="12"/>
      <c r="F260" s="11"/>
      <c r="G260" s="58">
        <f t="shared" si="13"/>
        <v>0</v>
      </c>
      <c r="H260" s="13"/>
      <c r="I260" s="58">
        <f t="shared" si="14"/>
        <v>0</v>
      </c>
      <c r="J260" s="62">
        <f t="shared" si="15"/>
        <v>0</v>
      </c>
    </row>
    <row r="261" spans="2:10" outlineLevel="1" x14ac:dyDescent="0.3">
      <c r="B261" s="73">
        <v>25</v>
      </c>
      <c r="C261" s="9"/>
      <c r="D261" s="10"/>
      <c r="E261" s="12"/>
      <c r="F261" s="11"/>
      <c r="G261" s="58">
        <f t="shared" si="13"/>
        <v>0</v>
      </c>
      <c r="H261" s="13"/>
      <c r="I261" s="58">
        <f t="shared" si="14"/>
        <v>0</v>
      </c>
      <c r="J261" s="62">
        <f t="shared" si="15"/>
        <v>0</v>
      </c>
    </row>
    <row r="262" spans="2:10" outlineLevel="1" x14ac:dyDescent="0.3">
      <c r="B262" s="73">
        <v>26</v>
      </c>
      <c r="C262" s="9"/>
      <c r="D262" s="10"/>
      <c r="E262" s="12"/>
      <c r="F262" s="11"/>
      <c r="G262" s="58">
        <f t="shared" si="13"/>
        <v>0</v>
      </c>
      <c r="H262" s="13"/>
      <c r="I262" s="58">
        <f t="shared" si="14"/>
        <v>0</v>
      </c>
      <c r="J262" s="62">
        <f t="shared" si="15"/>
        <v>0</v>
      </c>
    </row>
    <row r="263" spans="2:10" outlineLevel="1" x14ac:dyDescent="0.3">
      <c r="B263" s="73">
        <v>27</v>
      </c>
      <c r="C263" s="9"/>
      <c r="D263" s="10"/>
      <c r="E263" s="12"/>
      <c r="F263" s="11"/>
      <c r="G263" s="58">
        <f t="shared" si="13"/>
        <v>0</v>
      </c>
      <c r="H263" s="13"/>
      <c r="I263" s="58">
        <f t="shared" si="14"/>
        <v>0</v>
      </c>
      <c r="J263" s="62">
        <f t="shared" si="15"/>
        <v>0</v>
      </c>
    </row>
    <row r="264" spans="2:10" outlineLevel="1" x14ac:dyDescent="0.3">
      <c r="B264" s="73">
        <v>28</v>
      </c>
      <c r="C264" s="9"/>
      <c r="D264" s="10"/>
      <c r="E264" s="12"/>
      <c r="F264" s="11"/>
      <c r="G264" s="58">
        <f t="shared" si="13"/>
        <v>0</v>
      </c>
      <c r="H264" s="13"/>
      <c r="I264" s="58">
        <f t="shared" si="14"/>
        <v>0</v>
      </c>
      <c r="J264" s="62">
        <f t="shared" si="15"/>
        <v>0</v>
      </c>
    </row>
    <row r="265" spans="2:10" outlineLevel="1" x14ac:dyDescent="0.3">
      <c r="B265" s="73">
        <v>29</v>
      </c>
      <c r="C265" s="9"/>
      <c r="D265" s="10"/>
      <c r="E265" s="12"/>
      <c r="F265" s="11"/>
      <c r="G265" s="58">
        <f t="shared" si="13"/>
        <v>0</v>
      </c>
      <c r="H265" s="13"/>
      <c r="I265" s="58">
        <f t="shared" si="14"/>
        <v>0</v>
      </c>
      <c r="J265" s="62">
        <f t="shared" si="15"/>
        <v>0</v>
      </c>
    </row>
    <row r="266" spans="2:10" outlineLevel="1" x14ac:dyDescent="0.3">
      <c r="B266" s="73">
        <v>30</v>
      </c>
      <c r="C266" s="9"/>
      <c r="D266" s="10"/>
      <c r="E266" s="12"/>
      <c r="F266" s="11"/>
      <c r="G266" s="58">
        <f t="shared" si="13"/>
        <v>0</v>
      </c>
      <c r="H266" s="13"/>
      <c r="I266" s="58">
        <f t="shared" si="14"/>
        <v>0</v>
      </c>
      <c r="J266" s="62">
        <f t="shared" si="15"/>
        <v>0</v>
      </c>
    </row>
    <row r="267" spans="2:10" outlineLevel="1" x14ac:dyDescent="0.3">
      <c r="B267" s="73">
        <v>31</v>
      </c>
      <c r="C267" s="9"/>
      <c r="D267" s="10"/>
      <c r="E267" s="12"/>
      <c r="F267" s="11"/>
      <c r="G267" s="58">
        <f t="shared" si="13"/>
        <v>0</v>
      </c>
      <c r="H267" s="13"/>
      <c r="I267" s="58">
        <f t="shared" si="14"/>
        <v>0</v>
      </c>
      <c r="J267" s="62">
        <f t="shared" si="15"/>
        <v>0</v>
      </c>
    </row>
    <row r="268" spans="2:10" outlineLevel="1" x14ac:dyDescent="0.3">
      <c r="B268" s="73">
        <v>32</v>
      </c>
      <c r="C268" s="9"/>
      <c r="D268" s="10"/>
      <c r="E268" s="12"/>
      <c r="F268" s="11"/>
      <c r="G268" s="58">
        <f t="shared" si="13"/>
        <v>0</v>
      </c>
      <c r="H268" s="13"/>
      <c r="I268" s="58">
        <f t="shared" si="14"/>
        <v>0</v>
      </c>
      <c r="J268" s="62">
        <f t="shared" si="15"/>
        <v>0</v>
      </c>
    </row>
    <row r="269" spans="2:10" outlineLevel="1" x14ac:dyDescent="0.3">
      <c r="B269" s="73">
        <v>33</v>
      </c>
      <c r="C269" s="9"/>
      <c r="D269" s="10"/>
      <c r="E269" s="12"/>
      <c r="F269" s="11"/>
      <c r="G269" s="58">
        <f t="shared" si="13"/>
        <v>0</v>
      </c>
      <c r="H269" s="13"/>
      <c r="I269" s="58">
        <f t="shared" si="14"/>
        <v>0</v>
      </c>
      <c r="J269" s="62">
        <f t="shared" si="15"/>
        <v>0</v>
      </c>
    </row>
    <row r="270" spans="2:10" outlineLevel="1" x14ac:dyDescent="0.3">
      <c r="B270" s="73">
        <v>34</v>
      </c>
      <c r="C270" s="9"/>
      <c r="D270" s="10"/>
      <c r="E270" s="12"/>
      <c r="F270" s="11"/>
      <c r="G270" s="58">
        <f t="shared" si="13"/>
        <v>0</v>
      </c>
      <c r="H270" s="13"/>
      <c r="I270" s="58">
        <f t="shared" si="14"/>
        <v>0</v>
      </c>
      <c r="J270" s="62">
        <f t="shared" si="15"/>
        <v>0</v>
      </c>
    </row>
    <row r="271" spans="2:10" outlineLevel="1" x14ac:dyDescent="0.3">
      <c r="B271" s="73">
        <v>35</v>
      </c>
      <c r="C271" s="9"/>
      <c r="D271" s="10"/>
      <c r="E271" s="12"/>
      <c r="F271" s="11"/>
      <c r="G271" s="58">
        <f t="shared" si="13"/>
        <v>0</v>
      </c>
      <c r="H271" s="13"/>
      <c r="I271" s="58">
        <f t="shared" si="14"/>
        <v>0</v>
      </c>
      <c r="J271" s="62">
        <f t="shared" si="15"/>
        <v>0</v>
      </c>
    </row>
    <row r="272" spans="2:10" outlineLevel="1" x14ac:dyDescent="0.3">
      <c r="B272" s="73">
        <v>36</v>
      </c>
      <c r="C272" s="9"/>
      <c r="D272" s="10"/>
      <c r="E272" s="12"/>
      <c r="F272" s="11"/>
      <c r="G272" s="58">
        <f t="shared" si="13"/>
        <v>0</v>
      </c>
      <c r="H272" s="13"/>
      <c r="I272" s="58">
        <f t="shared" si="14"/>
        <v>0</v>
      </c>
      <c r="J272" s="62">
        <f t="shared" si="15"/>
        <v>0</v>
      </c>
    </row>
    <row r="273" spans="2:10" outlineLevel="1" x14ac:dyDescent="0.3">
      <c r="B273" s="73">
        <v>37</v>
      </c>
      <c r="C273" s="9"/>
      <c r="D273" s="10"/>
      <c r="E273" s="12"/>
      <c r="F273" s="11"/>
      <c r="G273" s="58">
        <f t="shared" si="13"/>
        <v>0</v>
      </c>
      <c r="H273" s="13"/>
      <c r="I273" s="58">
        <f t="shared" si="14"/>
        <v>0</v>
      </c>
      <c r="J273" s="62">
        <f t="shared" si="15"/>
        <v>0</v>
      </c>
    </row>
    <row r="274" spans="2:10" outlineLevel="1" x14ac:dyDescent="0.3">
      <c r="B274" s="73">
        <v>38</v>
      </c>
      <c r="C274" s="9"/>
      <c r="D274" s="10"/>
      <c r="E274" s="12"/>
      <c r="F274" s="11"/>
      <c r="G274" s="58">
        <f t="shared" si="13"/>
        <v>0</v>
      </c>
      <c r="H274" s="13"/>
      <c r="I274" s="58">
        <f t="shared" si="14"/>
        <v>0</v>
      </c>
      <c r="J274" s="62">
        <f t="shared" si="15"/>
        <v>0</v>
      </c>
    </row>
    <row r="275" spans="2:10" outlineLevel="1" x14ac:dyDescent="0.3">
      <c r="B275" s="73">
        <v>39</v>
      </c>
      <c r="C275" s="9"/>
      <c r="D275" s="10"/>
      <c r="E275" s="12"/>
      <c r="F275" s="11"/>
      <c r="G275" s="58">
        <f t="shared" si="13"/>
        <v>0</v>
      </c>
      <c r="H275" s="13"/>
      <c r="I275" s="58">
        <f t="shared" si="14"/>
        <v>0</v>
      </c>
      <c r="J275" s="62">
        <f t="shared" si="15"/>
        <v>0</v>
      </c>
    </row>
    <row r="276" spans="2:10" outlineLevel="1" x14ac:dyDescent="0.3">
      <c r="B276" s="73">
        <v>40</v>
      </c>
      <c r="C276" s="9"/>
      <c r="D276" s="10"/>
      <c r="E276" s="12"/>
      <c r="F276" s="11"/>
      <c r="G276" s="58">
        <f t="shared" si="13"/>
        <v>0</v>
      </c>
      <c r="H276" s="13"/>
      <c r="I276" s="58">
        <f t="shared" si="14"/>
        <v>0</v>
      </c>
      <c r="J276" s="62">
        <f t="shared" si="15"/>
        <v>0</v>
      </c>
    </row>
    <row r="277" spans="2:10" outlineLevel="1" x14ac:dyDescent="0.3">
      <c r="B277" s="73">
        <v>41</v>
      </c>
      <c r="C277" s="9"/>
      <c r="D277" s="10"/>
      <c r="E277" s="12"/>
      <c r="F277" s="11"/>
      <c r="G277" s="58">
        <f t="shared" si="13"/>
        <v>0</v>
      </c>
      <c r="H277" s="13"/>
      <c r="I277" s="58">
        <f t="shared" si="14"/>
        <v>0</v>
      </c>
      <c r="J277" s="62">
        <f t="shared" si="15"/>
        <v>0</v>
      </c>
    </row>
    <row r="278" spans="2:10" outlineLevel="1" x14ac:dyDescent="0.3">
      <c r="B278" s="73">
        <v>42</v>
      </c>
      <c r="C278" s="9"/>
      <c r="D278" s="10"/>
      <c r="E278" s="12"/>
      <c r="F278" s="11"/>
      <c r="G278" s="58">
        <f t="shared" si="13"/>
        <v>0</v>
      </c>
      <c r="H278" s="13"/>
      <c r="I278" s="58">
        <f t="shared" si="14"/>
        <v>0</v>
      </c>
      <c r="J278" s="62">
        <f t="shared" si="15"/>
        <v>0</v>
      </c>
    </row>
    <row r="279" spans="2:10" outlineLevel="1" x14ac:dyDescent="0.3">
      <c r="B279" s="73">
        <v>43</v>
      </c>
      <c r="C279" s="9"/>
      <c r="D279" s="10"/>
      <c r="E279" s="12"/>
      <c r="F279" s="11"/>
      <c r="G279" s="58">
        <f t="shared" si="13"/>
        <v>0</v>
      </c>
      <c r="H279" s="13"/>
      <c r="I279" s="58">
        <f t="shared" si="14"/>
        <v>0</v>
      </c>
      <c r="J279" s="62">
        <f t="shared" si="15"/>
        <v>0</v>
      </c>
    </row>
    <row r="280" spans="2:10" outlineLevel="1" x14ac:dyDescent="0.3">
      <c r="B280" s="73">
        <v>44</v>
      </c>
      <c r="C280" s="9"/>
      <c r="D280" s="10"/>
      <c r="E280" s="12"/>
      <c r="F280" s="11"/>
      <c r="G280" s="58">
        <f t="shared" si="13"/>
        <v>0</v>
      </c>
      <c r="H280" s="13"/>
      <c r="I280" s="58">
        <f t="shared" si="14"/>
        <v>0</v>
      </c>
      <c r="J280" s="62">
        <f t="shared" si="15"/>
        <v>0</v>
      </c>
    </row>
    <row r="281" spans="2:10" outlineLevel="1" x14ac:dyDescent="0.3">
      <c r="B281" s="73">
        <v>45</v>
      </c>
      <c r="C281" s="9"/>
      <c r="D281" s="10"/>
      <c r="E281" s="12"/>
      <c r="F281" s="11"/>
      <c r="G281" s="58">
        <f t="shared" si="13"/>
        <v>0</v>
      </c>
      <c r="H281" s="13"/>
      <c r="I281" s="58">
        <f t="shared" si="14"/>
        <v>0</v>
      </c>
      <c r="J281" s="62">
        <f t="shared" si="15"/>
        <v>0</v>
      </c>
    </row>
    <row r="282" spans="2:10" outlineLevel="1" x14ac:dyDescent="0.3">
      <c r="B282" s="73">
        <v>46</v>
      </c>
      <c r="C282" s="9"/>
      <c r="D282" s="10"/>
      <c r="E282" s="12"/>
      <c r="F282" s="11"/>
      <c r="G282" s="58">
        <f t="shared" si="13"/>
        <v>0</v>
      </c>
      <c r="H282" s="13"/>
      <c r="I282" s="58">
        <f t="shared" si="14"/>
        <v>0</v>
      </c>
      <c r="J282" s="62">
        <f t="shared" si="15"/>
        <v>0</v>
      </c>
    </row>
    <row r="283" spans="2:10" outlineLevel="1" x14ac:dyDescent="0.3">
      <c r="B283" s="73">
        <v>47</v>
      </c>
      <c r="C283" s="9"/>
      <c r="D283" s="10"/>
      <c r="E283" s="12"/>
      <c r="F283" s="11"/>
      <c r="G283" s="58">
        <f t="shared" si="13"/>
        <v>0</v>
      </c>
      <c r="H283" s="13"/>
      <c r="I283" s="58">
        <f t="shared" si="14"/>
        <v>0</v>
      </c>
      <c r="J283" s="62">
        <f t="shared" si="15"/>
        <v>0</v>
      </c>
    </row>
    <row r="284" spans="2:10" outlineLevel="1" x14ac:dyDescent="0.3">
      <c r="B284" s="73">
        <v>48</v>
      </c>
      <c r="C284" s="9"/>
      <c r="D284" s="10"/>
      <c r="E284" s="12"/>
      <c r="F284" s="11"/>
      <c r="G284" s="58">
        <f t="shared" si="13"/>
        <v>0</v>
      </c>
      <c r="H284" s="13"/>
      <c r="I284" s="58">
        <f t="shared" si="14"/>
        <v>0</v>
      </c>
      <c r="J284" s="62">
        <f t="shared" si="15"/>
        <v>0</v>
      </c>
    </row>
    <row r="285" spans="2:10" outlineLevel="1" x14ac:dyDescent="0.3">
      <c r="B285" s="73">
        <v>49</v>
      </c>
      <c r="C285" s="9"/>
      <c r="D285" s="10"/>
      <c r="E285" s="12"/>
      <c r="F285" s="11"/>
      <c r="G285" s="58">
        <f t="shared" si="13"/>
        <v>0</v>
      </c>
      <c r="H285" s="13"/>
      <c r="I285" s="58">
        <f t="shared" si="14"/>
        <v>0</v>
      </c>
      <c r="J285" s="62">
        <f t="shared" si="15"/>
        <v>0</v>
      </c>
    </row>
    <row r="286" spans="2:10" outlineLevel="1" x14ac:dyDescent="0.3">
      <c r="B286" s="73">
        <v>50</v>
      </c>
      <c r="C286" s="9"/>
      <c r="D286" s="10"/>
      <c r="E286" s="12"/>
      <c r="F286" s="11"/>
      <c r="G286" s="58">
        <f t="shared" si="13"/>
        <v>0</v>
      </c>
      <c r="H286" s="13"/>
      <c r="I286" s="58">
        <f t="shared" si="14"/>
        <v>0</v>
      </c>
      <c r="J286" s="62">
        <f t="shared" si="15"/>
        <v>0</v>
      </c>
    </row>
    <row r="287" spans="2:10" outlineLevel="1" x14ac:dyDescent="0.3">
      <c r="B287" s="73">
        <v>51</v>
      </c>
      <c r="C287" s="9"/>
      <c r="D287" s="10"/>
      <c r="E287" s="12"/>
      <c r="F287" s="11"/>
      <c r="G287" s="58">
        <f t="shared" si="13"/>
        <v>0</v>
      </c>
      <c r="H287" s="13"/>
      <c r="I287" s="58">
        <f t="shared" si="14"/>
        <v>0</v>
      </c>
      <c r="J287" s="62">
        <f t="shared" si="15"/>
        <v>0</v>
      </c>
    </row>
    <row r="288" spans="2:10" outlineLevel="1" x14ac:dyDescent="0.3">
      <c r="B288" s="73">
        <v>52</v>
      </c>
      <c r="C288" s="9"/>
      <c r="D288" s="10"/>
      <c r="E288" s="12"/>
      <c r="F288" s="11"/>
      <c r="G288" s="58">
        <f t="shared" si="13"/>
        <v>0</v>
      </c>
      <c r="H288" s="13"/>
      <c r="I288" s="58">
        <f t="shared" si="14"/>
        <v>0</v>
      </c>
      <c r="J288" s="62">
        <f t="shared" si="15"/>
        <v>0</v>
      </c>
    </row>
    <row r="289" spans="2:10" outlineLevel="1" x14ac:dyDescent="0.3">
      <c r="B289" s="73">
        <v>53</v>
      </c>
      <c r="C289" s="9"/>
      <c r="D289" s="10"/>
      <c r="E289" s="12"/>
      <c r="F289" s="11"/>
      <c r="G289" s="58">
        <f t="shared" si="13"/>
        <v>0</v>
      </c>
      <c r="H289" s="13"/>
      <c r="I289" s="58">
        <f t="shared" si="14"/>
        <v>0</v>
      </c>
      <c r="J289" s="62">
        <f t="shared" si="15"/>
        <v>0</v>
      </c>
    </row>
    <row r="290" spans="2:10" outlineLevel="1" x14ac:dyDescent="0.3">
      <c r="B290" s="73">
        <v>54</v>
      </c>
      <c r="C290" s="9"/>
      <c r="D290" s="10"/>
      <c r="E290" s="12"/>
      <c r="F290" s="11"/>
      <c r="G290" s="58">
        <f t="shared" si="13"/>
        <v>0</v>
      </c>
      <c r="H290" s="13"/>
      <c r="I290" s="58">
        <f t="shared" si="14"/>
        <v>0</v>
      </c>
      <c r="J290" s="62">
        <f t="shared" si="15"/>
        <v>0</v>
      </c>
    </row>
    <row r="291" spans="2:10" outlineLevel="1" x14ac:dyDescent="0.3">
      <c r="B291" s="73">
        <v>55</v>
      </c>
      <c r="C291" s="9"/>
      <c r="D291" s="10"/>
      <c r="E291" s="12"/>
      <c r="F291" s="11"/>
      <c r="G291" s="58">
        <f t="shared" si="13"/>
        <v>0</v>
      </c>
      <c r="H291" s="13"/>
      <c r="I291" s="58">
        <f t="shared" si="14"/>
        <v>0</v>
      </c>
      <c r="J291" s="62">
        <f t="shared" si="15"/>
        <v>0</v>
      </c>
    </row>
    <row r="292" spans="2:10" outlineLevel="1" x14ac:dyDescent="0.3">
      <c r="B292" s="73">
        <v>56</v>
      </c>
      <c r="C292" s="9"/>
      <c r="D292" s="10"/>
      <c r="E292" s="12"/>
      <c r="F292" s="11"/>
      <c r="G292" s="58">
        <f t="shared" si="13"/>
        <v>0</v>
      </c>
      <c r="H292" s="13"/>
      <c r="I292" s="58">
        <f t="shared" si="14"/>
        <v>0</v>
      </c>
      <c r="J292" s="62">
        <f t="shared" si="15"/>
        <v>0</v>
      </c>
    </row>
    <row r="293" spans="2:10" outlineLevel="1" x14ac:dyDescent="0.3">
      <c r="B293" s="73">
        <v>57</v>
      </c>
      <c r="C293" s="9"/>
      <c r="D293" s="10"/>
      <c r="E293" s="12"/>
      <c r="F293" s="11"/>
      <c r="G293" s="58">
        <f t="shared" si="13"/>
        <v>0</v>
      </c>
      <c r="H293" s="13"/>
      <c r="I293" s="58">
        <f t="shared" si="14"/>
        <v>0</v>
      </c>
      <c r="J293" s="62">
        <f t="shared" si="15"/>
        <v>0</v>
      </c>
    </row>
    <row r="294" spans="2:10" outlineLevel="1" x14ac:dyDescent="0.3">
      <c r="B294" s="73">
        <v>58</v>
      </c>
      <c r="C294" s="9"/>
      <c r="D294" s="10"/>
      <c r="E294" s="12"/>
      <c r="F294" s="11"/>
      <c r="G294" s="58">
        <f t="shared" si="13"/>
        <v>0</v>
      </c>
      <c r="H294" s="13"/>
      <c r="I294" s="58">
        <f t="shared" si="14"/>
        <v>0</v>
      </c>
      <c r="J294" s="62">
        <f t="shared" si="15"/>
        <v>0</v>
      </c>
    </row>
    <row r="295" spans="2:10" outlineLevel="1" x14ac:dyDescent="0.3">
      <c r="B295" s="73">
        <v>59</v>
      </c>
      <c r="C295" s="9"/>
      <c r="D295" s="10"/>
      <c r="E295" s="12"/>
      <c r="F295" s="11"/>
      <c r="G295" s="58">
        <f t="shared" si="13"/>
        <v>0</v>
      </c>
      <c r="H295" s="13"/>
      <c r="I295" s="58">
        <f t="shared" si="14"/>
        <v>0</v>
      </c>
      <c r="J295" s="62">
        <f t="shared" si="15"/>
        <v>0</v>
      </c>
    </row>
    <row r="296" spans="2:10" outlineLevel="1" x14ac:dyDescent="0.3">
      <c r="B296" s="73">
        <v>60</v>
      </c>
      <c r="C296" s="9"/>
      <c r="D296" s="10"/>
      <c r="E296" s="12"/>
      <c r="F296" s="11"/>
      <c r="G296" s="58">
        <f t="shared" si="13"/>
        <v>0</v>
      </c>
      <c r="H296" s="13"/>
      <c r="I296" s="58">
        <f t="shared" si="14"/>
        <v>0</v>
      </c>
      <c r="J296" s="62">
        <f t="shared" si="15"/>
        <v>0</v>
      </c>
    </row>
    <row r="297" spans="2:10" outlineLevel="1" x14ac:dyDescent="0.3">
      <c r="B297" s="73">
        <v>61</v>
      </c>
      <c r="C297" s="9"/>
      <c r="D297" s="10"/>
      <c r="E297" s="12"/>
      <c r="F297" s="11"/>
      <c r="G297" s="58">
        <f t="shared" si="13"/>
        <v>0</v>
      </c>
      <c r="H297" s="13"/>
      <c r="I297" s="58">
        <f t="shared" si="14"/>
        <v>0</v>
      </c>
      <c r="J297" s="62">
        <f t="shared" si="15"/>
        <v>0</v>
      </c>
    </row>
    <row r="298" spans="2:10" outlineLevel="1" x14ac:dyDescent="0.3">
      <c r="B298" s="73">
        <v>62</v>
      </c>
      <c r="C298" s="9"/>
      <c r="D298" s="10"/>
      <c r="E298" s="12"/>
      <c r="F298" s="11"/>
      <c r="G298" s="58">
        <f t="shared" si="13"/>
        <v>0</v>
      </c>
      <c r="H298" s="13"/>
      <c r="I298" s="58">
        <f t="shared" si="14"/>
        <v>0</v>
      </c>
      <c r="J298" s="62">
        <f t="shared" si="15"/>
        <v>0</v>
      </c>
    </row>
    <row r="299" spans="2:10" outlineLevel="1" x14ac:dyDescent="0.3">
      <c r="B299" s="73">
        <v>63</v>
      </c>
      <c r="C299" s="9"/>
      <c r="D299" s="10"/>
      <c r="E299" s="12"/>
      <c r="F299" s="11"/>
      <c r="G299" s="58">
        <f t="shared" si="13"/>
        <v>0</v>
      </c>
      <c r="H299" s="13"/>
      <c r="I299" s="58">
        <f t="shared" si="14"/>
        <v>0</v>
      </c>
      <c r="J299" s="62">
        <f t="shared" si="15"/>
        <v>0</v>
      </c>
    </row>
    <row r="300" spans="2:10" outlineLevel="1" x14ac:dyDescent="0.3">
      <c r="B300" s="73">
        <v>64</v>
      </c>
      <c r="C300" s="9"/>
      <c r="D300" s="10"/>
      <c r="E300" s="12"/>
      <c r="F300" s="11"/>
      <c r="G300" s="58">
        <f t="shared" si="13"/>
        <v>0</v>
      </c>
      <c r="H300" s="13"/>
      <c r="I300" s="58">
        <f t="shared" si="14"/>
        <v>0</v>
      </c>
      <c r="J300" s="62">
        <f t="shared" si="15"/>
        <v>0</v>
      </c>
    </row>
    <row r="301" spans="2:10" outlineLevel="1" x14ac:dyDescent="0.3">
      <c r="B301" s="73">
        <v>65</v>
      </c>
      <c r="C301" s="9"/>
      <c r="D301" s="10"/>
      <c r="E301" s="12"/>
      <c r="F301" s="11"/>
      <c r="G301" s="58">
        <f t="shared" ref="G301:G336" si="16">F301*E301</f>
        <v>0</v>
      </c>
      <c r="H301" s="13"/>
      <c r="I301" s="58">
        <f t="shared" si="14"/>
        <v>0</v>
      </c>
      <c r="J301" s="62">
        <f t="shared" si="15"/>
        <v>0</v>
      </c>
    </row>
    <row r="302" spans="2:10" outlineLevel="1" x14ac:dyDescent="0.3">
      <c r="B302" s="73">
        <v>66</v>
      </c>
      <c r="C302" s="9"/>
      <c r="D302" s="10"/>
      <c r="E302" s="12"/>
      <c r="F302" s="11"/>
      <c r="G302" s="58">
        <f t="shared" si="16"/>
        <v>0</v>
      </c>
      <c r="H302" s="13"/>
      <c r="I302" s="58">
        <f t="shared" ref="I302:I336" si="17">G302*H302</f>
        <v>0</v>
      </c>
      <c r="J302" s="62">
        <f t="shared" ref="J302:J336" si="18">G302-I302</f>
        <v>0</v>
      </c>
    </row>
    <row r="303" spans="2:10" outlineLevel="1" x14ac:dyDescent="0.3">
      <c r="B303" s="73">
        <v>67</v>
      </c>
      <c r="C303" s="9"/>
      <c r="D303" s="10"/>
      <c r="E303" s="12"/>
      <c r="F303" s="11"/>
      <c r="G303" s="58">
        <f t="shared" si="16"/>
        <v>0</v>
      </c>
      <c r="H303" s="13"/>
      <c r="I303" s="58">
        <f t="shared" si="17"/>
        <v>0</v>
      </c>
      <c r="J303" s="62">
        <f t="shared" si="18"/>
        <v>0</v>
      </c>
    </row>
    <row r="304" spans="2:10" outlineLevel="1" x14ac:dyDescent="0.3">
      <c r="B304" s="73">
        <v>68</v>
      </c>
      <c r="C304" s="9"/>
      <c r="D304" s="10"/>
      <c r="E304" s="12"/>
      <c r="F304" s="11"/>
      <c r="G304" s="58">
        <f t="shared" si="16"/>
        <v>0</v>
      </c>
      <c r="H304" s="13"/>
      <c r="I304" s="58">
        <f t="shared" si="17"/>
        <v>0</v>
      </c>
      <c r="J304" s="62">
        <f t="shared" si="18"/>
        <v>0</v>
      </c>
    </row>
    <row r="305" spans="2:10" outlineLevel="1" x14ac:dyDescent="0.3">
      <c r="B305" s="73">
        <v>69</v>
      </c>
      <c r="C305" s="9"/>
      <c r="D305" s="10"/>
      <c r="E305" s="12"/>
      <c r="F305" s="11"/>
      <c r="G305" s="58">
        <f t="shared" si="16"/>
        <v>0</v>
      </c>
      <c r="H305" s="13"/>
      <c r="I305" s="58">
        <f t="shared" si="17"/>
        <v>0</v>
      </c>
      <c r="J305" s="62">
        <f t="shared" si="18"/>
        <v>0</v>
      </c>
    </row>
    <row r="306" spans="2:10" outlineLevel="1" x14ac:dyDescent="0.3">
      <c r="B306" s="73">
        <v>70</v>
      </c>
      <c r="C306" s="9"/>
      <c r="D306" s="10"/>
      <c r="E306" s="12"/>
      <c r="F306" s="11"/>
      <c r="G306" s="58">
        <f t="shared" si="16"/>
        <v>0</v>
      </c>
      <c r="H306" s="13"/>
      <c r="I306" s="58">
        <f t="shared" si="17"/>
        <v>0</v>
      </c>
      <c r="J306" s="62">
        <f t="shared" si="18"/>
        <v>0</v>
      </c>
    </row>
    <row r="307" spans="2:10" outlineLevel="1" x14ac:dyDescent="0.3">
      <c r="B307" s="73">
        <v>71</v>
      </c>
      <c r="C307" s="9"/>
      <c r="D307" s="10"/>
      <c r="E307" s="12"/>
      <c r="F307" s="11"/>
      <c r="G307" s="58">
        <f t="shared" si="16"/>
        <v>0</v>
      </c>
      <c r="H307" s="13"/>
      <c r="I307" s="58">
        <f t="shared" si="17"/>
        <v>0</v>
      </c>
      <c r="J307" s="62">
        <f t="shared" si="18"/>
        <v>0</v>
      </c>
    </row>
    <row r="308" spans="2:10" outlineLevel="1" x14ac:dyDescent="0.3">
      <c r="B308" s="73">
        <v>72</v>
      </c>
      <c r="C308" s="9"/>
      <c r="D308" s="10"/>
      <c r="E308" s="12"/>
      <c r="F308" s="11"/>
      <c r="G308" s="58">
        <f t="shared" si="16"/>
        <v>0</v>
      </c>
      <c r="H308" s="13"/>
      <c r="I308" s="58">
        <f t="shared" si="17"/>
        <v>0</v>
      </c>
      <c r="J308" s="62">
        <f t="shared" si="18"/>
        <v>0</v>
      </c>
    </row>
    <row r="309" spans="2:10" outlineLevel="1" x14ac:dyDescent="0.3">
      <c r="B309" s="73">
        <v>73</v>
      </c>
      <c r="C309" s="9"/>
      <c r="D309" s="10"/>
      <c r="E309" s="12"/>
      <c r="F309" s="11"/>
      <c r="G309" s="58">
        <f t="shared" si="16"/>
        <v>0</v>
      </c>
      <c r="H309" s="13"/>
      <c r="I309" s="58">
        <f t="shared" si="17"/>
        <v>0</v>
      </c>
      <c r="J309" s="62">
        <f t="shared" si="18"/>
        <v>0</v>
      </c>
    </row>
    <row r="310" spans="2:10" outlineLevel="1" x14ac:dyDescent="0.3">
      <c r="B310" s="73">
        <v>74</v>
      </c>
      <c r="C310" s="9"/>
      <c r="D310" s="10"/>
      <c r="E310" s="12"/>
      <c r="F310" s="11"/>
      <c r="G310" s="58">
        <f t="shared" si="16"/>
        <v>0</v>
      </c>
      <c r="H310" s="13"/>
      <c r="I310" s="58">
        <f t="shared" si="17"/>
        <v>0</v>
      </c>
      <c r="J310" s="62">
        <f t="shared" si="18"/>
        <v>0</v>
      </c>
    </row>
    <row r="311" spans="2:10" outlineLevel="1" x14ac:dyDescent="0.3">
      <c r="B311" s="73">
        <v>75</v>
      </c>
      <c r="C311" s="9"/>
      <c r="D311" s="10"/>
      <c r="E311" s="12"/>
      <c r="F311" s="11"/>
      <c r="G311" s="58">
        <f t="shared" si="16"/>
        <v>0</v>
      </c>
      <c r="H311" s="13"/>
      <c r="I311" s="58">
        <f t="shared" si="17"/>
        <v>0</v>
      </c>
      <c r="J311" s="62">
        <f t="shared" si="18"/>
        <v>0</v>
      </c>
    </row>
    <row r="312" spans="2:10" outlineLevel="1" x14ac:dyDescent="0.3">
      <c r="B312" s="73">
        <v>76</v>
      </c>
      <c r="C312" s="9"/>
      <c r="D312" s="10"/>
      <c r="E312" s="12"/>
      <c r="F312" s="11"/>
      <c r="G312" s="58">
        <f t="shared" si="16"/>
        <v>0</v>
      </c>
      <c r="H312" s="13"/>
      <c r="I312" s="58">
        <f t="shared" si="17"/>
        <v>0</v>
      </c>
      <c r="J312" s="62">
        <f t="shared" si="18"/>
        <v>0</v>
      </c>
    </row>
    <row r="313" spans="2:10" outlineLevel="1" x14ac:dyDescent="0.3">
      <c r="B313" s="73">
        <v>77</v>
      </c>
      <c r="C313" s="9"/>
      <c r="D313" s="10"/>
      <c r="E313" s="12"/>
      <c r="F313" s="11"/>
      <c r="G313" s="58">
        <f t="shared" si="16"/>
        <v>0</v>
      </c>
      <c r="H313" s="13"/>
      <c r="I313" s="58">
        <f t="shared" si="17"/>
        <v>0</v>
      </c>
      <c r="J313" s="62">
        <f t="shared" si="18"/>
        <v>0</v>
      </c>
    </row>
    <row r="314" spans="2:10" outlineLevel="1" x14ac:dyDescent="0.3">
      <c r="B314" s="73">
        <v>78</v>
      </c>
      <c r="C314" s="9"/>
      <c r="D314" s="10"/>
      <c r="E314" s="12"/>
      <c r="F314" s="11"/>
      <c r="G314" s="58">
        <f t="shared" si="16"/>
        <v>0</v>
      </c>
      <c r="H314" s="13"/>
      <c r="I314" s="58">
        <f t="shared" si="17"/>
        <v>0</v>
      </c>
      <c r="J314" s="62">
        <f t="shared" si="18"/>
        <v>0</v>
      </c>
    </row>
    <row r="315" spans="2:10" outlineLevel="1" x14ac:dyDescent="0.3">
      <c r="B315" s="73">
        <v>79</v>
      </c>
      <c r="C315" s="9"/>
      <c r="D315" s="10"/>
      <c r="E315" s="12"/>
      <c r="F315" s="11"/>
      <c r="G315" s="58">
        <f t="shared" si="16"/>
        <v>0</v>
      </c>
      <c r="H315" s="13"/>
      <c r="I315" s="58">
        <f t="shared" si="17"/>
        <v>0</v>
      </c>
      <c r="J315" s="62">
        <f t="shared" si="18"/>
        <v>0</v>
      </c>
    </row>
    <row r="316" spans="2:10" outlineLevel="1" x14ac:dyDescent="0.3">
      <c r="B316" s="73">
        <v>80</v>
      </c>
      <c r="C316" s="9"/>
      <c r="D316" s="10"/>
      <c r="E316" s="12"/>
      <c r="F316" s="11"/>
      <c r="G316" s="58">
        <f t="shared" si="16"/>
        <v>0</v>
      </c>
      <c r="H316" s="13"/>
      <c r="I316" s="58">
        <f t="shared" si="17"/>
        <v>0</v>
      </c>
      <c r="J316" s="62">
        <f t="shared" si="18"/>
        <v>0</v>
      </c>
    </row>
    <row r="317" spans="2:10" outlineLevel="1" x14ac:dyDescent="0.3">
      <c r="B317" s="73">
        <v>81</v>
      </c>
      <c r="C317" s="9"/>
      <c r="D317" s="10"/>
      <c r="E317" s="12"/>
      <c r="F317" s="11"/>
      <c r="G317" s="58">
        <f t="shared" si="16"/>
        <v>0</v>
      </c>
      <c r="H317" s="13"/>
      <c r="I317" s="58">
        <f t="shared" si="17"/>
        <v>0</v>
      </c>
      <c r="J317" s="62">
        <f t="shared" si="18"/>
        <v>0</v>
      </c>
    </row>
    <row r="318" spans="2:10" outlineLevel="1" x14ac:dyDescent="0.3">
      <c r="B318" s="73">
        <v>82</v>
      </c>
      <c r="C318" s="9"/>
      <c r="D318" s="10"/>
      <c r="E318" s="12"/>
      <c r="F318" s="11"/>
      <c r="G318" s="58">
        <f t="shared" si="16"/>
        <v>0</v>
      </c>
      <c r="H318" s="13"/>
      <c r="I318" s="58">
        <f t="shared" si="17"/>
        <v>0</v>
      </c>
      <c r="J318" s="62">
        <f t="shared" si="18"/>
        <v>0</v>
      </c>
    </row>
    <row r="319" spans="2:10" outlineLevel="1" x14ac:dyDescent="0.3">
      <c r="B319" s="73">
        <v>83</v>
      </c>
      <c r="C319" s="9"/>
      <c r="D319" s="10"/>
      <c r="E319" s="12"/>
      <c r="F319" s="11"/>
      <c r="G319" s="58">
        <f t="shared" si="16"/>
        <v>0</v>
      </c>
      <c r="H319" s="13"/>
      <c r="I319" s="58">
        <f t="shared" si="17"/>
        <v>0</v>
      </c>
      <c r="J319" s="62">
        <f t="shared" si="18"/>
        <v>0</v>
      </c>
    </row>
    <row r="320" spans="2:10" outlineLevel="1" x14ac:dyDescent="0.3">
      <c r="B320" s="73">
        <v>84</v>
      </c>
      <c r="C320" s="9"/>
      <c r="D320" s="10"/>
      <c r="E320" s="12"/>
      <c r="F320" s="11"/>
      <c r="G320" s="58">
        <f t="shared" si="16"/>
        <v>0</v>
      </c>
      <c r="H320" s="13"/>
      <c r="I320" s="58">
        <f t="shared" si="17"/>
        <v>0</v>
      </c>
      <c r="J320" s="62">
        <f t="shared" si="18"/>
        <v>0</v>
      </c>
    </row>
    <row r="321" spans="2:10" outlineLevel="1" x14ac:dyDescent="0.3">
      <c r="B321" s="73">
        <v>85</v>
      </c>
      <c r="C321" s="9"/>
      <c r="D321" s="10"/>
      <c r="E321" s="12"/>
      <c r="F321" s="11"/>
      <c r="G321" s="58">
        <f t="shared" si="16"/>
        <v>0</v>
      </c>
      <c r="H321" s="13"/>
      <c r="I321" s="58">
        <f t="shared" si="17"/>
        <v>0</v>
      </c>
      <c r="J321" s="62">
        <f t="shared" si="18"/>
        <v>0</v>
      </c>
    </row>
    <row r="322" spans="2:10" outlineLevel="1" x14ac:dyDescent="0.3">
      <c r="B322" s="73">
        <v>86</v>
      </c>
      <c r="C322" s="9"/>
      <c r="D322" s="10"/>
      <c r="E322" s="12"/>
      <c r="F322" s="11"/>
      <c r="G322" s="58">
        <f t="shared" si="16"/>
        <v>0</v>
      </c>
      <c r="H322" s="13"/>
      <c r="I322" s="58">
        <f t="shared" si="17"/>
        <v>0</v>
      </c>
      <c r="J322" s="62">
        <f t="shared" si="18"/>
        <v>0</v>
      </c>
    </row>
    <row r="323" spans="2:10" outlineLevel="1" x14ac:dyDescent="0.3">
      <c r="B323" s="73">
        <v>87</v>
      </c>
      <c r="C323" s="9"/>
      <c r="D323" s="10"/>
      <c r="E323" s="12"/>
      <c r="F323" s="11"/>
      <c r="G323" s="58">
        <f t="shared" si="16"/>
        <v>0</v>
      </c>
      <c r="H323" s="13"/>
      <c r="I323" s="58">
        <f t="shared" si="17"/>
        <v>0</v>
      </c>
      <c r="J323" s="62">
        <f t="shared" si="18"/>
        <v>0</v>
      </c>
    </row>
    <row r="324" spans="2:10" outlineLevel="1" x14ac:dyDescent="0.3">
      <c r="B324" s="73">
        <v>88</v>
      </c>
      <c r="C324" s="9"/>
      <c r="D324" s="10"/>
      <c r="E324" s="12"/>
      <c r="F324" s="11"/>
      <c r="G324" s="58">
        <f t="shared" si="16"/>
        <v>0</v>
      </c>
      <c r="H324" s="13"/>
      <c r="I324" s="58">
        <f t="shared" si="17"/>
        <v>0</v>
      </c>
      <c r="J324" s="62">
        <f t="shared" si="18"/>
        <v>0</v>
      </c>
    </row>
    <row r="325" spans="2:10" outlineLevel="1" x14ac:dyDescent="0.3">
      <c r="B325" s="73">
        <v>89</v>
      </c>
      <c r="C325" s="9"/>
      <c r="D325" s="10"/>
      <c r="E325" s="12"/>
      <c r="F325" s="11"/>
      <c r="G325" s="58">
        <f t="shared" si="16"/>
        <v>0</v>
      </c>
      <c r="H325" s="13"/>
      <c r="I325" s="58">
        <f t="shared" si="17"/>
        <v>0</v>
      </c>
      <c r="J325" s="62">
        <f t="shared" si="18"/>
        <v>0</v>
      </c>
    </row>
    <row r="326" spans="2:10" outlineLevel="1" x14ac:dyDescent="0.3">
      <c r="B326" s="73">
        <v>90</v>
      </c>
      <c r="C326" s="9"/>
      <c r="D326" s="10"/>
      <c r="E326" s="12"/>
      <c r="F326" s="11"/>
      <c r="G326" s="58">
        <f t="shared" si="16"/>
        <v>0</v>
      </c>
      <c r="H326" s="13"/>
      <c r="I326" s="58">
        <f t="shared" si="17"/>
        <v>0</v>
      </c>
      <c r="J326" s="62">
        <f t="shared" si="18"/>
        <v>0</v>
      </c>
    </row>
    <row r="327" spans="2:10" outlineLevel="1" x14ac:dyDescent="0.3">
      <c r="B327" s="73">
        <v>91</v>
      </c>
      <c r="C327" s="9"/>
      <c r="D327" s="10"/>
      <c r="E327" s="12"/>
      <c r="F327" s="11"/>
      <c r="G327" s="58">
        <f t="shared" si="16"/>
        <v>0</v>
      </c>
      <c r="H327" s="13"/>
      <c r="I327" s="58">
        <f t="shared" si="17"/>
        <v>0</v>
      </c>
      <c r="J327" s="62">
        <f t="shared" si="18"/>
        <v>0</v>
      </c>
    </row>
    <row r="328" spans="2:10" outlineLevel="1" x14ac:dyDescent="0.3">
      <c r="B328" s="73">
        <v>92</v>
      </c>
      <c r="C328" s="9"/>
      <c r="D328" s="10"/>
      <c r="E328" s="12"/>
      <c r="F328" s="11"/>
      <c r="G328" s="58">
        <f t="shared" si="16"/>
        <v>0</v>
      </c>
      <c r="H328" s="13"/>
      <c r="I328" s="58">
        <f t="shared" si="17"/>
        <v>0</v>
      </c>
      <c r="J328" s="62">
        <f t="shared" si="18"/>
        <v>0</v>
      </c>
    </row>
    <row r="329" spans="2:10" outlineLevel="1" x14ac:dyDescent="0.3">
      <c r="B329" s="73">
        <v>93</v>
      </c>
      <c r="C329" s="9"/>
      <c r="D329" s="10"/>
      <c r="E329" s="12"/>
      <c r="F329" s="11"/>
      <c r="G329" s="58">
        <f t="shared" si="16"/>
        <v>0</v>
      </c>
      <c r="H329" s="13"/>
      <c r="I329" s="58">
        <f t="shared" si="17"/>
        <v>0</v>
      </c>
      <c r="J329" s="62">
        <f t="shared" si="18"/>
        <v>0</v>
      </c>
    </row>
    <row r="330" spans="2:10" outlineLevel="1" x14ac:dyDescent="0.3">
      <c r="B330" s="73">
        <v>94</v>
      </c>
      <c r="C330" s="9"/>
      <c r="D330" s="10"/>
      <c r="E330" s="12"/>
      <c r="F330" s="11"/>
      <c r="G330" s="58">
        <f t="shared" si="16"/>
        <v>0</v>
      </c>
      <c r="H330" s="13"/>
      <c r="I330" s="58">
        <f t="shared" si="17"/>
        <v>0</v>
      </c>
      <c r="J330" s="62">
        <f t="shared" si="18"/>
        <v>0</v>
      </c>
    </row>
    <row r="331" spans="2:10" outlineLevel="1" x14ac:dyDescent="0.3">
      <c r="B331" s="73">
        <v>95</v>
      </c>
      <c r="C331" s="9"/>
      <c r="D331" s="10"/>
      <c r="E331" s="12"/>
      <c r="F331" s="11"/>
      <c r="G331" s="58">
        <f t="shared" si="16"/>
        <v>0</v>
      </c>
      <c r="H331" s="13"/>
      <c r="I331" s="58">
        <f t="shared" si="17"/>
        <v>0</v>
      </c>
      <c r="J331" s="62">
        <f t="shared" si="18"/>
        <v>0</v>
      </c>
    </row>
    <row r="332" spans="2:10" outlineLevel="1" x14ac:dyDescent="0.3">
      <c r="B332" s="73">
        <v>96</v>
      </c>
      <c r="C332" s="9"/>
      <c r="D332" s="10"/>
      <c r="E332" s="12"/>
      <c r="F332" s="11"/>
      <c r="G332" s="58">
        <f t="shared" si="16"/>
        <v>0</v>
      </c>
      <c r="H332" s="13"/>
      <c r="I332" s="58">
        <f t="shared" si="17"/>
        <v>0</v>
      </c>
      <c r="J332" s="62">
        <f t="shared" si="18"/>
        <v>0</v>
      </c>
    </row>
    <row r="333" spans="2:10" outlineLevel="1" x14ac:dyDescent="0.3">
      <c r="B333" s="73">
        <v>97</v>
      </c>
      <c r="C333" s="9"/>
      <c r="D333" s="10"/>
      <c r="E333" s="12"/>
      <c r="F333" s="11"/>
      <c r="G333" s="58">
        <f t="shared" si="16"/>
        <v>0</v>
      </c>
      <c r="H333" s="13"/>
      <c r="I333" s="58">
        <f t="shared" si="17"/>
        <v>0</v>
      </c>
      <c r="J333" s="62">
        <f t="shared" si="18"/>
        <v>0</v>
      </c>
    </row>
    <row r="334" spans="2:10" outlineLevel="1" x14ac:dyDescent="0.3">
      <c r="B334" s="73">
        <v>98</v>
      </c>
      <c r="C334" s="9"/>
      <c r="D334" s="10"/>
      <c r="E334" s="12"/>
      <c r="F334" s="11"/>
      <c r="G334" s="58">
        <f t="shared" si="16"/>
        <v>0</v>
      </c>
      <c r="H334" s="13"/>
      <c r="I334" s="58">
        <f t="shared" si="17"/>
        <v>0</v>
      </c>
      <c r="J334" s="62">
        <f t="shared" si="18"/>
        <v>0</v>
      </c>
    </row>
    <row r="335" spans="2:10" outlineLevel="1" x14ac:dyDescent="0.3">
      <c r="B335" s="73">
        <v>99</v>
      </c>
      <c r="C335" s="9"/>
      <c r="D335" s="10"/>
      <c r="E335" s="12"/>
      <c r="F335" s="11"/>
      <c r="G335" s="58">
        <f t="shared" si="16"/>
        <v>0</v>
      </c>
      <c r="H335" s="13"/>
      <c r="I335" s="58">
        <f t="shared" si="17"/>
        <v>0</v>
      </c>
      <c r="J335" s="62">
        <f t="shared" si="18"/>
        <v>0</v>
      </c>
    </row>
    <row r="336" spans="2:10" outlineLevel="1" x14ac:dyDescent="0.3">
      <c r="B336" s="73">
        <v>100</v>
      </c>
      <c r="C336" s="9"/>
      <c r="D336" s="10"/>
      <c r="E336" s="12"/>
      <c r="F336" s="11"/>
      <c r="G336" s="58">
        <f t="shared" si="16"/>
        <v>0</v>
      </c>
      <c r="H336" s="13"/>
      <c r="I336" s="58">
        <f t="shared" si="17"/>
        <v>0</v>
      </c>
      <c r="J336" s="62">
        <f t="shared" si="18"/>
        <v>0</v>
      </c>
    </row>
    <row r="337" spans="2:10" outlineLevel="1" x14ac:dyDescent="0.3">
      <c r="B337" s="70" t="s">
        <v>17</v>
      </c>
      <c r="C337" s="70"/>
      <c r="D337" s="67" t="s">
        <v>3</v>
      </c>
      <c r="E337" s="68" t="s">
        <v>3</v>
      </c>
      <c r="F337" s="69">
        <f>SUM(F237:F336)</f>
        <v>7720</v>
      </c>
      <c r="G337" s="56">
        <f>SUM(G237:G336)</f>
        <v>476000</v>
      </c>
      <c r="H337" s="71" t="s">
        <v>3</v>
      </c>
      <c r="I337" s="56">
        <f>SUM(I237:I336)</f>
        <v>0</v>
      </c>
      <c r="J337" s="56">
        <f>SUM(J237:J336)</f>
        <v>476000</v>
      </c>
    </row>
    <row r="338" spans="2:10" outlineLevel="1" x14ac:dyDescent="0.3">
      <c r="B338" s="2"/>
      <c r="D338" s="2"/>
      <c r="E338" s="4"/>
      <c r="F338" s="3"/>
      <c r="G338" s="5"/>
      <c r="H338" s="4"/>
      <c r="I338" s="5"/>
      <c r="J338" s="5"/>
    </row>
    <row r="339" spans="2:10" x14ac:dyDescent="0.3">
      <c r="B339" s="2"/>
      <c r="D339" s="2"/>
      <c r="E339" s="4"/>
      <c r="F339" s="3"/>
      <c r="G339" s="5"/>
      <c r="H339" s="4"/>
      <c r="I339" s="5"/>
      <c r="J339" s="5"/>
    </row>
    <row r="340" spans="2:10" ht="21" x14ac:dyDescent="0.3">
      <c r="B340" s="14" t="s">
        <v>28</v>
      </c>
      <c r="D340" s="2"/>
      <c r="E340" s="4"/>
      <c r="F340" s="3"/>
      <c r="G340" s="5"/>
      <c r="H340" s="4"/>
      <c r="I340" s="5"/>
      <c r="J340" s="31" t="s">
        <v>23</v>
      </c>
    </row>
    <row r="341" spans="2:10" ht="4.5" customHeight="1" outlineLevel="1" x14ac:dyDescent="0.3"/>
    <row r="342" spans="2:10" ht="16.5" customHeight="1" outlineLevel="1" x14ac:dyDescent="0.3">
      <c r="B342" s="67" t="s">
        <v>0</v>
      </c>
      <c r="C342" s="60" t="s">
        <v>59</v>
      </c>
      <c r="D342" s="67" t="s">
        <v>1</v>
      </c>
      <c r="E342" s="68" t="s">
        <v>63</v>
      </c>
      <c r="F342" s="69" t="s">
        <v>2</v>
      </c>
      <c r="G342" s="56" t="s">
        <v>4</v>
      </c>
      <c r="H342" s="68" t="s">
        <v>5</v>
      </c>
      <c r="I342" s="56" t="s">
        <v>7</v>
      </c>
      <c r="J342" s="56" t="s">
        <v>6</v>
      </c>
    </row>
    <row r="343" spans="2:10" outlineLevel="1" x14ac:dyDescent="0.3">
      <c r="B343" s="73">
        <v>1</v>
      </c>
      <c r="C343" s="9"/>
      <c r="D343" s="10"/>
      <c r="E343" s="12"/>
      <c r="F343" s="11"/>
      <c r="G343" s="58">
        <f t="shared" ref="G343:G357" si="19">F343*E343</f>
        <v>0</v>
      </c>
      <c r="H343" s="13"/>
      <c r="I343" s="58">
        <f>G343*H343</f>
        <v>0</v>
      </c>
      <c r="J343" s="62">
        <f>G343-I343</f>
        <v>0</v>
      </c>
    </row>
    <row r="344" spans="2:10" outlineLevel="1" x14ac:dyDescent="0.3">
      <c r="B344" s="73">
        <v>2</v>
      </c>
      <c r="C344" s="9"/>
      <c r="D344" s="10"/>
      <c r="E344" s="12"/>
      <c r="F344" s="11"/>
      <c r="G344" s="58">
        <f t="shared" si="19"/>
        <v>0</v>
      </c>
      <c r="H344" s="13"/>
      <c r="I344" s="58">
        <f t="shared" ref="I344:I357" si="20">G344*H344</f>
        <v>0</v>
      </c>
      <c r="J344" s="62">
        <f t="shared" ref="J344:J357" si="21">G344-I344</f>
        <v>0</v>
      </c>
    </row>
    <row r="345" spans="2:10" outlineLevel="1" x14ac:dyDescent="0.3">
      <c r="B345" s="73">
        <v>3</v>
      </c>
      <c r="C345" s="9"/>
      <c r="D345" s="10"/>
      <c r="E345" s="12"/>
      <c r="F345" s="11"/>
      <c r="G345" s="58">
        <f t="shared" si="19"/>
        <v>0</v>
      </c>
      <c r="H345" s="13"/>
      <c r="I345" s="58">
        <f t="shared" si="20"/>
        <v>0</v>
      </c>
      <c r="J345" s="62">
        <f t="shared" si="21"/>
        <v>0</v>
      </c>
    </row>
    <row r="346" spans="2:10" outlineLevel="1" x14ac:dyDescent="0.3">
      <c r="B346" s="73">
        <v>4</v>
      </c>
      <c r="C346" s="9"/>
      <c r="D346" s="10"/>
      <c r="E346" s="12"/>
      <c r="F346" s="11"/>
      <c r="G346" s="58">
        <f t="shared" si="19"/>
        <v>0</v>
      </c>
      <c r="H346" s="13"/>
      <c r="I346" s="58">
        <f t="shared" si="20"/>
        <v>0</v>
      </c>
      <c r="J346" s="62">
        <f t="shared" si="21"/>
        <v>0</v>
      </c>
    </row>
    <row r="347" spans="2:10" outlineLevel="1" x14ac:dyDescent="0.3">
      <c r="B347" s="73">
        <v>5</v>
      </c>
      <c r="C347" s="9"/>
      <c r="D347" s="10"/>
      <c r="E347" s="12"/>
      <c r="F347" s="11"/>
      <c r="G347" s="58">
        <f t="shared" si="19"/>
        <v>0</v>
      </c>
      <c r="H347" s="13"/>
      <c r="I347" s="58">
        <f t="shared" si="20"/>
        <v>0</v>
      </c>
      <c r="J347" s="62">
        <f t="shared" si="21"/>
        <v>0</v>
      </c>
    </row>
    <row r="348" spans="2:10" outlineLevel="1" x14ac:dyDescent="0.3">
      <c r="B348" s="73">
        <v>6</v>
      </c>
      <c r="C348" s="9"/>
      <c r="D348" s="10"/>
      <c r="E348" s="12"/>
      <c r="F348" s="11"/>
      <c r="G348" s="58">
        <f t="shared" si="19"/>
        <v>0</v>
      </c>
      <c r="H348" s="13"/>
      <c r="I348" s="58">
        <f t="shared" si="20"/>
        <v>0</v>
      </c>
      <c r="J348" s="62">
        <f t="shared" si="21"/>
        <v>0</v>
      </c>
    </row>
    <row r="349" spans="2:10" outlineLevel="1" x14ac:dyDescent="0.3">
      <c r="B349" s="73">
        <v>7</v>
      </c>
      <c r="C349" s="9"/>
      <c r="D349" s="10"/>
      <c r="E349" s="12"/>
      <c r="F349" s="11"/>
      <c r="G349" s="58">
        <f t="shared" si="19"/>
        <v>0</v>
      </c>
      <c r="H349" s="13"/>
      <c r="I349" s="58">
        <f t="shared" si="20"/>
        <v>0</v>
      </c>
      <c r="J349" s="62">
        <f t="shared" si="21"/>
        <v>0</v>
      </c>
    </row>
    <row r="350" spans="2:10" outlineLevel="1" x14ac:dyDescent="0.3">
      <c r="B350" s="73">
        <v>8</v>
      </c>
      <c r="C350" s="9"/>
      <c r="D350" s="10"/>
      <c r="E350" s="12"/>
      <c r="F350" s="11"/>
      <c r="G350" s="58">
        <f t="shared" si="19"/>
        <v>0</v>
      </c>
      <c r="H350" s="13"/>
      <c r="I350" s="58">
        <f t="shared" si="20"/>
        <v>0</v>
      </c>
      <c r="J350" s="62">
        <f t="shared" si="21"/>
        <v>0</v>
      </c>
    </row>
    <row r="351" spans="2:10" outlineLevel="1" x14ac:dyDescent="0.3">
      <c r="B351" s="73">
        <v>9</v>
      </c>
      <c r="C351" s="9"/>
      <c r="D351" s="10"/>
      <c r="E351" s="12"/>
      <c r="F351" s="11"/>
      <c r="G351" s="58">
        <f t="shared" si="19"/>
        <v>0</v>
      </c>
      <c r="H351" s="13"/>
      <c r="I351" s="58">
        <f t="shared" si="20"/>
        <v>0</v>
      </c>
      <c r="J351" s="62">
        <f t="shared" si="21"/>
        <v>0</v>
      </c>
    </row>
    <row r="352" spans="2:10" outlineLevel="1" x14ac:dyDescent="0.3">
      <c r="B352" s="73">
        <v>10</v>
      </c>
      <c r="C352" s="9"/>
      <c r="D352" s="10"/>
      <c r="E352" s="12"/>
      <c r="F352" s="11"/>
      <c r="G352" s="58">
        <f t="shared" si="19"/>
        <v>0</v>
      </c>
      <c r="H352" s="13"/>
      <c r="I352" s="58">
        <f t="shared" si="20"/>
        <v>0</v>
      </c>
      <c r="J352" s="62">
        <f t="shared" si="21"/>
        <v>0</v>
      </c>
    </row>
    <row r="353" spans="2:10" outlineLevel="1" x14ac:dyDescent="0.3">
      <c r="B353" s="73">
        <v>11</v>
      </c>
      <c r="C353" s="9"/>
      <c r="D353" s="10"/>
      <c r="E353" s="12"/>
      <c r="F353" s="11"/>
      <c r="G353" s="58">
        <f t="shared" si="19"/>
        <v>0</v>
      </c>
      <c r="H353" s="13"/>
      <c r="I353" s="58">
        <f t="shared" si="20"/>
        <v>0</v>
      </c>
      <c r="J353" s="62">
        <f t="shared" si="21"/>
        <v>0</v>
      </c>
    </row>
    <row r="354" spans="2:10" outlineLevel="1" x14ac:dyDescent="0.3">
      <c r="B354" s="73">
        <v>12</v>
      </c>
      <c r="C354" s="9"/>
      <c r="D354" s="10"/>
      <c r="E354" s="12"/>
      <c r="F354" s="11"/>
      <c r="G354" s="58">
        <f t="shared" si="19"/>
        <v>0</v>
      </c>
      <c r="H354" s="13"/>
      <c r="I354" s="58">
        <f t="shared" si="20"/>
        <v>0</v>
      </c>
      <c r="J354" s="62">
        <f t="shared" si="21"/>
        <v>0</v>
      </c>
    </row>
    <row r="355" spans="2:10" outlineLevel="1" x14ac:dyDescent="0.3">
      <c r="B355" s="73">
        <v>13</v>
      </c>
      <c r="C355" s="9"/>
      <c r="D355" s="10"/>
      <c r="E355" s="12"/>
      <c r="F355" s="11"/>
      <c r="G355" s="58">
        <f t="shared" si="19"/>
        <v>0</v>
      </c>
      <c r="H355" s="13"/>
      <c r="I355" s="58">
        <f t="shared" si="20"/>
        <v>0</v>
      </c>
      <c r="J355" s="62">
        <f t="shared" si="21"/>
        <v>0</v>
      </c>
    </row>
    <row r="356" spans="2:10" outlineLevel="1" x14ac:dyDescent="0.3">
      <c r="B356" s="73">
        <v>14</v>
      </c>
      <c r="C356" s="9"/>
      <c r="D356" s="10"/>
      <c r="E356" s="12"/>
      <c r="F356" s="11"/>
      <c r="G356" s="58">
        <f t="shared" si="19"/>
        <v>0</v>
      </c>
      <c r="H356" s="13"/>
      <c r="I356" s="58">
        <f t="shared" si="20"/>
        <v>0</v>
      </c>
      <c r="J356" s="62">
        <f t="shared" si="21"/>
        <v>0</v>
      </c>
    </row>
    <row r="357" spans="2:10" outlineLevel="1" x14ac:dyDescent="0.3">
      <c r="B357" s="73">
        <v>15</v>
      </c>
      <c r="C357" s="9"/>
      <c r="D357" s="10"/>
      <c r="E357" s="12"/>
      <c r="F357" s="11"/>
      <c r="G357" s="58">
        <f t="shared" si="19"/>
        <v>0</v>
      </c>
      <c r="H357" s="13"/>
      <c r="I357" s="58">
        <f t="shared" si="20"/>
        <v>0</v>
      </c>
      <c r="J357" s="62">
        <f t="shared" si="21"/>
        <v>0</v>
      </c>
    </row>
    <row r="358" spans="2:10" outlineLevel="1" x14ac:dyDescent="0.3">
      <c r="B358" s="70" t="s">
        <v>17</v>
      </c>
      <c r="C358" s="70"/>
      <c r="D358" s="67" t="s">
        <v>3</v>
      </c>
      <c r="E358" s="68" t="s">
        <v>3</v>
      </c>
      <c r="F358" s="69">
        <f>SUM(F343:F357)</f>
        <v>0</v>
      </c>
      <c r="G358" s="56">
        <f>SUM(G343:G357)</f>
        <v>0</v>
      </c>
      <c r="H358" s="71" t="s">
        <v>3</v>
      </c>
      <c r="I358" s="56">
        <f>SUM(I343:I357)</f>
        <v>0</v>
      </c>
      <c r="J358" s="56">
        <f>SUM(J343:J357)</f>
        <v>0</v>
      </c>
    </row>
    <row r="359" spans="2:10" outlineLevel="1" x14ac:dyDescent="0.3">
      <c r="B359" s="2"/>
      <c r="D359" s="2"/>
      <c r="E359" s="4"/>
      <c r="F359" s="3"/>
      <c r="G359" s="5"/>
      <c r="H359" s="4"/>
      <c r="I359" s="5"/>
      <c r="J359" s="5"/>
    </row>
    <row r="360" spans="2:10" x14ac:dyDescent="0.3">
      <c r="B360" s="2"/>
      <c r="D360" s="2"/>
      <c r="E360" s="4"/>
      <c r="F360" s="3"/>
      <c r="G360" s="5"/>
      <c r="H360" s="4"/>
      <c r="I360" s="5"/>
      <c r="J360" s="5"/>
    </row>
    <row r="361" spans="2:10" ht="21" x14ac:dyDescent="0.3">
      <c r="B361" s="14" t="s">
        <v>100</v>
      </c>
      <c r="D361" s="2"/>
      <c r="E361" s="4"/>
      <c r="F361" s="3"/>
      <c r="G361" s="5"/>
      <c r="H361" s="4"/>
      <c r="I361" s="5"/>
      <c r="J361" s="31" t="s">
        <v>23</v>
      </c>
    </row>
    <row r="362" spans="2:10" ht="4.5" customHeight="1" outlineLevel="1" x14ac:dyDescent="0.3"/>
    <row r="363" spans="2:10" ht="16.5" customHeight="1" outlineLevel="1" x14ac:dyDescent="0.3">
      <c r="B363" s="67" t="s">
        <v>0</v>
      </c>
      <c r="C363" s="60" t="s">
        <v>59</v>
      </c>
      <c r="D363" s="67" t="s">
        <v>1</v>
      </c>
      <c r="E363" s="68" t="s">
        <v>63</v>
      </c>
      <c r="F363" s="69" t="s">
        <v>2</v>
      </c>
      <c r="G363" s="56" t="s">
        <v>4</v>
      </c>
      <c r="H363" s="68" t="s">
        <v>5</v>
      </c>
      <c r="I363" s="56" t="s">
        <v>7</v>
      </c>
      <c r="J363" s="56" t="s">
        <v>6</v>
      </c>
    </row>
    <row r="364" spans="2:10" outlineLevel="1" x14ac:dyDescent="0.3">
      <c r="B364" s="73">
        <v>1</v>
      </c>
      <c r="C364" s="9"/>
      <c r="D364" s="10"/>
      <c r="E364" s="12"/>
      <c r="F364" s="11"/>
      <c r="G364" s="58">
        <f t="shared" ref="G364:G368" si="22">F364*E364</f>
        <v>0</v>
      </c>
      <c r="H364" s="13"/>
      <c r="I364" s="58">
        <f>G364*H364</f>
        <v>0</v>
      </c>
      <c r="J364" s="62">
        <f>G364-I364</f>
        <v>0</v>
      </c>
    </row>
    <row r="365" spans="2:10" outlineLevel="1" x14ac:dyDescent="0.3">
      <c r="B365" s="73">
        <v>2</v>
      </c>
      <c r="C365" s="9"/>
      <c r="D365" s="10"/>
      <c r="E365" s="12"/>
      <c r="F365" s="11"/>
      <c r="G365" s="58">
        <f t="shared" si="22"/>
        <v>0</v>
      </c>
      <c r="H365" s="13"/>
      <c r="I365" s="58">
        <f t="shared" ref="I365:I368" si="23">G365*H365</f>
        <v>0</v>
      </c>
      <c r="J365" s="62">
        <f t="shared" ref="J365:J368" si="24">G365-I365</f>
        <v>0</v>
      </c>
    </row>
    <row r="366" spans="2:10" outlineLevel="1" x14ac:dyDescent="0.3">
      <c r="B366" s="73">
        <v>3</v>
      </c>
      <c r="C366" s="9"/>
      <c r="D366" s="10"/>
      <c r="E366" s="12"/>
      <c r="F366" s="11"/>
      <c r="G366" s="58">
        <f t="shared" si="22"/>
        <v>0</v>
      </c>
      <c r="H366" s="13"/>
      <c r="I366" s="58">
        <f t="shared" si="23"/>
        <v>0</v>
      </c>
      <c r="J366" s="62">
        <f t="shared" si="24"/>
        <v>0</v>
      </c>
    </row>
    <row r="367" spans="2:10" outlineLevel="1" x14ac:dyDescent="0.3">
      <c r="B367" s="73">
        <v>4</v>
      </c>
      <c r="C367" s="9"/>
      <c r="D367" s="10"/>
      <c r="E367" s="12"/>
      <c r="F367" s="11"/>
      <c r="G367" s="58">
        <f t="shared" si="22"/>
        <v>0</v>
      </c>
      <c r="H367" s="13"/>
      <c r="I367" s="58">
        <f t="shared" si="23"/>
        <v>0</v>
      </c>
      <c r="J367" s="62">
        <f t="shared" si="24"/>
        <v>0</v>
      </c>
    </row>
    <row r="368" spans="2:10" outlineLevel="1" x14ac:dyDescent="0.3">
      <c r="B368" s="73">
        <v>5</v>
      </c>
      <c r="C368" s="9"/>
      <c r="D368" s="10"/>
      <c r="E368" s="12"/>
      <c r="F368" s="11"/>
      <c r="G368" s="58">
        <f t="shared" si="22"/>
        <v>0</v>
      </c>
      <c r="H368" s="13"/>
      <c r="I368" s="58">
        <f t="shared" si="23"/>
        <v>0</v>
      </c>
      <c r="J368" s="62">
        <f t="shared" si="24"/>
        <v>0</v>
      </c>
    </row>
    <row r="369" spans="2:10" outlineLevel="1" x14ac:dyDescent="0.3">
      <c r="B369" s="70" t="s">
        <v>17</v>
      </c>
      <c r="C369" s="70"/>
      <c r="D369" s="67" t="s">
        <v>3</v>
      </c>
      <c r="E369" s="68" t="s">
        <v>3</v>
      </c>
      <c r="F369" s="69">
        <f>SUM(F364:F368)</f>
        <v>0</v>
      </c>
      <c r="G369" s="56">
        <f>SUM(G364:G368)</f>
        <v>0</v>
      </c>
      <c r="H369" s="71" t="s">
        <v>3</v>
      </c>
      <c r="I369" s="56">
        <f>SUM(I364:I368)</f>
        <v>0</v>
      </c>
      <c r="J369" s="56">
        <f>SUM(J364:J368)</f>
        <v>0</v>
      </c>
    </row>
    <row r="370" spans="2:10" outlineLevel="1" x14ac:dyDescent="0.3">
      <c r="B370" s="2"/>
      <c r="D370" s="2"/>
      <c r="E370" s="4"/>
      <c r="F370" s="3"/>
      <c r="G370" s="5"/>
      <c r="H370" s="4"/>
      <c r="I370" s="5"/>
      <c r="J370" s="5"/>
    </row>
    <row r="371" spans="2:10" x14ac:dyDescent="0.3">
      <c r="B371" s="2"/>
      <c r="D371" s="2"/>
      <c r="E371" s="4"/>
      <c r="F371" s="3"/>
      <c r="G371" s="5"/>
      <c r="H371" s="4"/>
      <c r="I371" s="5"/>
      <c r="J371" s="5"/>
    </row>
    <row r="372" spans="2:10" ht="21" x14ac:dyDescent="0.3">
      <c r="B372" s="87" t="s">
        <v>68</v>
      </c>
      <c r="C372" s="33"/>
      <c r="D372" s="33"/>
      <c r="J372" s="5"/>
    </row>
    <row r="373" spans="2:10" ht="4.5" customHeight="1" outlineLevel="1" x14ac:dyDescent="0.3"/>
    <row r="374" spans="2:10" outlineLevel="1" x14ac:dyDescent="0.3">
      <c r="B374" s="67" t="s">
        <v>0</v>
      </c>
      <c r="C374" s="60" t="s">
        <v>19</v>
      </c>
      <c r="D374" s="55" t="s">
        <v>6</v>
      </c>
      <c r="E374" s="69" t="s">
        <v>22</v>
      </c>
      <c r="F374" s="3"/>
      <c r="G374" s="5"/>
      <c r="H374" s="4"/>
      <c r="I374" s="5"/>
      <c r="J374" s="5"/>
    </row>
    <row r="375" spans="2:10" outlineLevel="1" x14ac:dyDescent="0.3">
      <c r="B375" s="73">
        <v>1</v>
      </c>
      <c r="C375" s="57" t="s">
        <v>26</v>
      </c>
      <c r="D375" s="58">
        <f>J231</f>
        <v>76906</v>
      </c>
      <c r="E375" s="74">
        <f>D375/$D$379</f>
        <v>0.13909416790557527</v>
      </c>
      <c r="F375" s="3"/>
      <c r="G375" s="5"/>
      <c r="H375" s="4"/>
      <c r="I375" s="5"/>
      <c r="J375" s="5"/>
    </row>
    <row r="376" spans="2:10" outlineLevel="1" x14ac:dyDescent="0.3">
      <c r="B376" s="73">
        <v>2</v>
      </c>
      <c r="C376" s="57" t="s">
        <v>57</v>
      </c>
      <c r="D376" s="58">
        <f>J337</f>
        <v>476000</v>
      </c>
      <c r="E376" s="74">
        <f t="shared" ref="E376:E379" si="25">D376/$D$379</f>
        <v>0.86090583209442473</v>
      </c>
      <c r="F376" s="3"/>
      <c r="G376" s="5"/>
      <c r="H376" s="4"/>
      <c r="I376" s="5"/>
      <c r="J376" s="5"/>
    </row>
    <row r="377" spans="2:10" outlineLevel="1" x14ac:dyDescent="0.3">
      <c r="B377" s="73">
        <v>3</v>
      </c>
      <c r="C377" s="57" t="s">
        <v>28</v>
      </c>
      <c r="D377" s="58">
        <f>J358</f>
        <v>0</v>
      </c>
      <c r="E377" s="74">
        <f t="shared" si="25"/>
        <v>0</v>
      </c>
      <c r="F377" s="3"/>
      <c r="G377" s="5"/>
      <c r="H377" s="4"/>
      <c r="I377" s="5"/>
      <c r="J377" s="5"/>
    </row>
    <row r="378" spans="2:10" outlineLevel="1" x14ac:dyDescent="0.3">
      <c r="B378" s="73">
        <v>4</v>
      </c>
      <c r="C378" s="57" t="s">
        <v>100</v>
      </c>
      <c r="D378" s="58">
        <f>J369</f>
        <v>0</v>
      </c>
      <c r="E378" s="74">
        <f t="shared" si="25"/>
        <v>0</v>
      </c>
      <c r="F378" s="3"/>
      <c r="G378" s="5"/>
      <c r="H378" s="4"/>
      <c r="I378" s="5"/>
      <c r="J378" s="5"/>
    </row>
    <row r="379" spans="2:10" outlineLevel="1" x14ac:dyDescent="0.3">
      <c r="B379" s="70" t="s">
        <v>21</v>
      </c>
      <c r="C379" s="70"/>
      <c r="D379" s="56">
        <f>SUM(D375:D377)</f>
        <v>552906</v>
      </c>
      <c r="E379" s="71">
        <f t="shared" si="25"/>
        <v>1</v>
      </c>
      <c r="F379" s="3"/>
      <c r="G379" s="5"/>
      <c r="H379" s="4"/>
      <c r="I379" s="5"/>
      <c r="J379" s="5"/>
    </row>
    <row r="380" spans="2:10" outlineLevel="1" x14ac:dyDescent="0.3">
      <c r="B380" s="2"/>
      <c r="D380" s="2"/>
      <c r="E380" s="4"/>
      <c r="F380" s="3"/>
      <c r="G380" s="5"/>
      <c r="H380" s="4"/>
      <c r="I380" s="5"/>
      <c r="J380" s="5"/>
    </row>
    <row r="381" spans="2:10" x14ac:dyDescent="0.3">
      <c r="B381" s="2"/>
      <c r="D381" s="2"/>
      <c r="E381" s="4"/>
      <c r="F381" s="3"/>
      <c r="G381" s="5"/>
      <c r="H381" s="4"/>
      <c r="I381" s="5"/>
      <c r="J381" s="5"/>
    </row>
    <row r="382" spans="2:10" ht="21" x14ac:dyDescent="0.3">
      <c r="B382" s="14" t="s">
        <v>380</v>
      </c>
      <c r="D382" s="2"/>
      <c r="E382" s="4"/>
      <c r="F382" s="3"/>
      <c r="G382" s="5"/>
      <c r="H382" s="4"/>
      <c r="I382" s="5"/>
      <c r="J382" s="31" t="s">
        <v>23</v>
      </c>
    </row>
    <row r="383" spans="2:10" ht="4.5" customHeight="1" outlineLevel="1" x14ac:dyDescent="0.3"/>
    <row r="384" spans="2:10" ht="16.5" customHeight="1" outlineLevel="1" x14ac:dyDescent="0.3">
      <c r="B384" s="67" t="s">
        <v>0</v>
      </c>
      <c r="C384" s="60" t="s">
        <v>358</v>
      </c>
      <c r="D384" s="67" t="s">
        <v>1</v>
      </c>
      <c r="E384" s="68" t="s">
        <v>63</v>
      </c>
      <c r="F384" s="69" t="s">
        <v>2</v>
      </c>
      <c r="G384" s="56" t="s">
        <v>4</v>
      </c>
      <c r="H384" s="68" t="s">
        <v>5</v>
      </c>
      <c r="I384" s="56" t="s">
        <v>7</v>
      </c>
      <c r="J384" s="56" t="s">
        <v>6</v>
      </c>
    </row>
    <row r="385" spans="2:10" outlineLevel="1" x14ac:dyDescent="0.3">
      <c r="B385" s="73">
        <v>1</v>
      </c>
      <c r="C385" s="9"/>
      <c r="D385" s="10"/>
      <c r="E385" s="12"/>
      <c r="F385" s="11"/>
      <c r="G385" s="58">
        <f t="shared" ref="G385:G434" si="26">F385*E385</f>
        <v>0</v>
      </c>
      <c r="H385" s="13"/>
      <c r="I385" s="58">
        <f>G385*H385</f>
        <v>0</v>
      </c>
      <c r="J385" s="62">
        <f>G385-I385</f>
        <v>0</v>
      </c>
    </row>
    <row r="386" spans="2:10" outlineLevel="1" x14ac:dyDescent="0.3">
      <c r="B386" s="73">
        <v>2</v>
      </c>
      <c r="C386" s="9"/>
      <c r="D386" s="10"/>
      <c r="E386" s="12"/>
      <c r="F386" s="11"/>
      <c r="G386" s="58">
        <f t="shared" si="26"/>
        <v>0</v>
      </c>
      <c r="H386" s="13"/>
      <c r="I386" s="58">
        <f t="shared" ref="I386:I434" si="27">G386*H386</f>
        <v>0</v>
      </c>
      <c r="J386" s="62">
        <f t="shared" ref="J386:J434" si="28">G386-I386</f>
        <v>0</v>
      </c>
    </row>
    <row r="387" spans="2:10" outlineLevel="1" x14ac:dyDescent="0.3">
      <c r="B387" s="73">
        <v>3</v>
      </c>
      <c r="C387" s="9"/>
      <c r="D387" s="10"/>
      <c r="E387" s="12"/>
      <c r="F387" s="11"/>
      <c r="G387" s="58">
        <f t="shared" si="26"/>
        <v>0</v>
      </c>
      <c r="H387" s="13"/>
      <c r="I387" s="58">
        <f t="shared" si="27"/>
        <v>0</v>
      </c>
      <c r="J387" s="62">
        <f t="shared" si="28"/>
        <v>0</v>
      </c>
    </row>
    <row r="388" spans="2:10" outlineLevel="1" x14ac:dyDescent="0.3">
      <c r="B388" s="73">
        <v>4</v>
      </c>
      <c r="C388" s="9"/>
      <c r="D388" s="10"/>
      <c r="E388" s="12"/>
      <c r="F388" s="11"/>
      <c r="G388" s="58">
        <f t="shared" si="26"/>
        <v>0</v>
      </c>
      <c r="H388" s="13"/>
      <c r="I388" s="58">
        <f t="shared" si="27"/>
        <v>0</v>
      </c>
      <c r="J388" s="62">
        <f t="shared" si="28"/>
        <v>0</v>
      </c>
    </row>
    <row r="389" spans="2:10" outlineLevel="1" x14ac:dyDescent="0.3">
      <c r="B389" s="73">
        <v>5</v>
      </c>
      <c r="C389" s="9"/>
      <c r="D389" s="10"/>
      <c r="E389" s="12"/>
      <c r="F389" s="11"/>
      <c r="G389" s="58">
        <f t="shared" si="26"/>
        <v>0</v>
      </c>
      <c r="H389" s="13"/>
      <c r="I389" s="58">
        <f t="shared" si="27"/>
        <v>0</v>
      </c>
      <c r="J389" s="62">
        <f t="shared" si="28"/>
        <v>0</v>
      </c>
    </row>
    <row r="390" spans="2:10" outlineLevel="1" x14ac:dyDescent="0.3">
      <c r="B390" s="73">
        <v>6</v>
      </c>
      <c r="C390" s="9"/>
      <c r="D390" s="10"/>
      <c r="E390" s="12"/>
      <c r="F390" s="11"/>
      <c r="G390" s="58">
        <f t="shared" si="26"/>
        <v>0</v>
      </c>
      <c r="H390" s="13"/>
      <c r="I390" s="58">
        <f t="shared" si="27"/>
        <v>0</v>
      </c>
      <c r="J390" s="62">
        <f t="shared" si="28"/>
        <v>0</v>
      </c>
    </row>
    <row r="391" spans="2:10" outlineLevel="1" x14ac:dyDescent="0.3">
      <c r="B391" s="73">
        <v>7</v>
      </c>
      <c r="C391" s="9"/>
      <c r="D391" s="10"/>
      <c r="E391" s="12"/>
      <c r="F391" s="11"/>
      <c r="G391" s="58">
        <f t="shared" si="26"/>
        <v>0</v>
      </c>
      <c r="H391" s="13"/>
      <c r="I391" s="58">
        <f t="shared" si="27"/>
        <v>0</v>
      </c>
      <c r="J391" s="62">
        <f t="shared" si="28"/>
        <v>0</v>
      </c>
    </row>
    <row r="392" spans="2:10" outlineLevel="1" x14ac:dyDescent="0.3">
      <c r="B392" s="73">
        <v>8</v>
      </c>
      <c r="C392" s="9"/>
      <c r="D392" s="10"/>
      <c r="E392" s="12"/>
      <c r="F392" s="11"/>
      <c r="G392" s="58">
        <f t="shared" si="26"/>
        <v>0</v>
      </c>
      <c r="H392" s="13"/>
      <c r="I392" s="58">
        <f t="shared" si="27"/>
        <v>0</v>
      </c>
      <c r="J392" s="62">
        <f t="shared" si="28"/>
        <v>0</v>
      </c>
    </row>
    <row r="393" spans="2:10" outlineLevel="1" x14ac:dyDescent="0.3">
      <c r="B393" s="73">
        <v>9</v>
      </c>
      <c r="C393" s="9"/>
      <c r="D393" s="10"/>
      <c r="E393" s="12"/>
      <c r="F393" s="11"/>
      <c r="G393" s="58">
        <f t="shared" si="26"/>
        <v>0</v>
      </c>
      <c r="H393" s="13"/>
      <c r="I393" s="58">
        <f t="shared" si="27"/>
        <v>0</v>
      </c>
      <c r="J393" s="62">
        <f t="shared" si="28"/>
        <v>0</v>
      </c>
    </row>
    <row r="394" spans="2:10" outlineLevel="1" x14ac:dyDescent="0.3">
      <c r="B394" s="73">
        <v>10</v>
      </c>
      <c r="C394" s="9"/>
      <c r="D394" s="10"/>
      <c r="E394" s="12"/>
      <c r="F394" s="11"/>
      <c r="G394" s="58">
        <f t="shared" si="26"/>
        <v>0</v>
      </c>
      <c r="H394" s="13"/>
      <c r="I394" s="58">
        <f t="shared" si="27"/>
        <v>0</v>
      </c>
      <c r="J394" s="62">
        <f t="shared" si="28"/>
        <v>0</v>
      </c>
    </row>
    <row r="395" spans="2:10" outlineLevel="1" x14ac:dyDescent="0.3">
      <c r="B395" s="73">
        <v>11</v>
      </c>
      <c r="C395" s="9"/>
      <c r="D395" s="10"/>
      <c r="E395" s="12"/>
      <c r="F395" s="11"/>
      <c r="G395" s="58">
        <f t="shared" si="26"/>
        <v>0</v>
      </c>
      <c r="H395" s="13"/>
      <c r="I395" s="58">
        <f t="shared" si="27"/>
        <v>0</v>
      </c>
      <c r="J395" s="62">
        <f t="shared" si="28"/>
        <v>0</v>
      </c>
    </row>
    <row r="396" spans="2:10" outlineLevel="1" x14ac:dyDescent="0.3">
      <c r="B396" s="73">
        <v>12</v>
      </c>
      <c r="C396" s="9"/>
      <c r="D396" s="10"/>
      <c r="E396" s="12"/>
      <c r="F396" s="11"/>
      <c r="G396" s="58">
        <f t="shared" si="26"/>
        <v>0</v>
      </c>
      <c r="H396" s="13"/>
      <c r="I396" s="58">
        <f t="shared" si="27"/>
        <v>0</v>
      </c>
      <c r="J396" s="62">
        <f t="shared" si="28"/>
        <v>0</v>
      </c>
    </row>
    <row r="397" spans="2:10" outlineLevel="1" x14ac:dyDescent="0.3">
      <c r="B397" s="73">
        <v>13</v>
      </c>
      <c r="C397" s="9"/>
      <c r="D397" s="10"/>
      <c r="E397" s="12"/>
      <c r="F397" s="11"/>
      <c r="G397" s="58">
        <f t="shared" si="26"/>
        <v>0</v>
      </c>
      <c r="H397" s="13"/>
      <c r="I397" s="58">
        <f t="shared" si="27"/>
        <v>0</v>
      </c>
      <c r="J397" s="62">
        <f t="shared" si="28"/>
        <v>0</v>
      </c>
    </row>
    <row r="398" spans="2:10" outlineLevel="1" x14ac:dyDescent="0.3">
      <c r="B398" s="73">
        <v>14</v>
      </c>
      <c r="C398" s="9"/>
      <c r="D398" s="10"/>
      <c r="E398" s="12"/>
      <c r="F398" s="11"/>
      <c r="G398" s="58">
        <f t="shared" si="26"/>
        <v>0</v>
      </c>
      <c r="H398" s="13"/>
      <c r="I398" s="58">
        <f t="shared" si="27"/>
        <v>0</v>
      </c>
      <c r="J398" s="62">
        <f t="shared" si="28"/>
        <v>0</v>
      </c>
    </row>
    <row r="399" spans="2:10" outlineLevel="1" x14ac:dyDescent="0.3">
      <c r="B399" s="73">
        <v>15</v>
      </c>
      <c r="C399" s="9"/>
      <c r="D399" s="10"/>
      <c r="E399" s="12"/>
      <c r="F399" s="11"/>
      <c r="G399" s="58">
        <f t="shared" si="26"/>
        <v>0</v>
      </c>
      <c r="H399" s="13"/>
      <c r="I399" s="58">
        <f t="shared" si="27"/>
        <v>0</v>
      </c>
      <c r="J399" s="62">
        <f t="shared" si="28"/>
        <v>0</v>
      </c>
    </row>
    <row r="400" spans="2:10" outlineLevel="1" x14ac:dyDescent="0.3">
      <c r="B400" s="73">
        <v>16</v>
      </c>
      <c r="C400" s="9"/>
      <c r="D400" s="10"/>
      <c r="E400" s="12"/>
      <c r="F400" s="11"/>
      <c r="G400" s="58">
        <f t="shared" si="26"/>
        <v>0</v>
      </c>
      <c r="H400" s="13"/>
      <c r="I400" s="58">
        <f t="shared" si="27"/>
        <v>0</v>
      </c>
      <c r="J400" s="62">
        <f t="shared" si="28"/>
        <v>0</v>
      </c>
    </row>
    <row r="401" spans="2:10" outlineLevel="1" x14ac:dyDescent="0.3">
      <c r="B401" s="73">
        <v>17</v>
      </c>
      <c r="C401" s="9"/>
      <c r="D401" s="10"/>
      <c r="E401" s="12"/>
      <c r="F401" s="11"/>
      <c r="G401" s="58">
        <f t="shared" si="26"/>
        <v>0</v>
      </c>
      <c r="H401" s="13"/>
      <c r="I401" s="58">
        <f t="shared" si="27"/>
        <v>0</v>
      </c>
      <c r="J401" s="62">
        <f t="shared" si="28"/>
        <v>0</v>
      </c>
    </row>
    <row r="402" spans="2:10" outlineLevel="1" x14ac:dyDescent="0.3">
      <c r="B402" s="73">
        <v>18</v>
      </c>
      <c r="C402" s="9"/>
      <c r="D402" s="10"/>
      <c r="E402" s="12"/>
      <c r="F402" s="11"/>
      <c r="G402" s="58">
        <f t="shared" si="26"/>
        <v>0</v>
      </c>
      <c r="H402" s="13"/>
      <c r="I402" s="58">
        <f t="shared" si="27"/>
        <v>0</v>
      </c>
      <c r="J402" s="62">
        <f t="shared" si="28"/>
        <v>0</v>
      </c>
    </row>
    <row r="403" spans="2:10" outlineLevel="1" x14ac:dyDescent="0.3">
      <c r="B403" s="73">
        <v>19</v>
      </c>
      <c r="C403" s="9"/>
      <c r="D403" s="10"/>
      <c r="E403" s="12"/>
      <c r="F403" s="11"/>
      <c r="G403" s="58">
        <f t="shared" si="26"/>
        <v>0</v>
      </c>
      <c r="H403" s="13"/>
      <c r="I403" s="58">
        <f t="shared" si="27"/>
        <v>0</v>
      </c>
      <c r="J403" s="62">
        <f t="shared" si="28"/>
        <v>0</v>
      </c>
    </row>
    <row r="404" spans="2:10" outlineLevel="1" x14ac:dyDescent="0.3">
      <c r="B404" s="73">
        <v>20</v>
      </c>
      <c r="C404" s="9"/>
      <c r="D404" s="10"/>
      <c r="E404" s="12"/>
      <c r="F404" s="11"/>
      <c r="G404" s="58">
        <f t="shared" si="26"/>
        <v>0</v>
      </c>
      <c r="H404" s="13"/>
      <c r="I404" s="58">
        <f t="shared" si="27"/>
        <v>0</v>
      </c>
      <c r="J404" s="62">
        <f t="shared" si="28"/>
        <v>0</v>
      </c>
    </row>
    <row r="405" spans="2:10" outlineLevel="1" x14ac:dyDescent="0.3">
      <c r="B405" s="73">
        <v>21</v>
      </c>
      <c r="C405" s="9"/>
      <c r="D405" s="10"/>
      <c r="E405" s="12"/>
      <c r="F405" s="11"/>
      <c r="G405" s="58">
        <f t="shared" si="26"/>
        <v>0</v>
      </c>
      <c r="H405" s="13"/>
      <c r="I405" s="58">
        <f t="shared" si="27"/>
        <v>0</v>
      </c>
      <c r="J405" s="62">
        <f t="shared" si="28"/>
        <v>0</v>
      </c>
    </row>
    <row r="406" spans="2:10" outlineLevel="1" x14ac:dyDescent="0.3">
      <c r="B406" s="73">
        <v>22</v>
      </c>
      <c r="C406" s="9"/>
      <c r="D406" s="10"/>
      <c r="E406" s="12"/>
      <c r="F406" s="11"/>
      <c r="G406" s="58">
        <f t="shared" si="26"/>
        <v>0</v>
      </c>
      <c r="H406" s="13"/>
      <c r="I406" s="58">
        <f t="shared" si="27"/>
        <v>0</v>
      </c>
      <c r="J406" s="62">
        <f t="shared" si="28"/>
        <v>0</v>
      </c>
    </row>
    <row r="407" spans="2:10" outlineLevel="1" x14ac:dyDescent="0.3">
      <c r="B407" s="73">
        <v>23</v>
      </c>
      <c r="C407" s="9"/>
      <c r="D407" s="10"/>
      <c r="E407" s="12"/>
      <c r="F407" s="11"/>
      <c r="G407" s="58">
        <f t="shared" si="26"/>
        <v>0</v>
      </c>
      <c r="H407" s="13"/>
      <c r="I407" s="58">
        <f t="shared" si="27"/>
        <v>0</v>
      </c>
      <c r="J407" s="62">
        <f t="shared" si="28"/>
        <v>0</v>
      </c>
    </row>
    <row r="408" spans="2:10" outlineLevel="1" x14ac:dyDescent="0.3">
      <c r="B408" s="73">
        <v>24</v>
      </c>
      <c r="C408" s="9"/>
      <c r="D408" s="10"/>
      <c r="E408" s="12"/>
      <c r="F408" s="11"/>
      <c r="G408" s="58">
        <f t="shared" si="26"/>
        <v>0</v>
      </c>
      <c r="H408" s="13"/>
      <c r="I408" s="58">
        <f t="shared" si="27"/>
        <v>0</v>
      </c>
      <c r="J408" s="62">
        <f t="shared" si="28"/>
        <v>0</v>
      </c>
    </row>
    <row r="409" spans="2:10" outlineLevel="1" x14ac:dyDescent="0.3">
      <c r="B409" s="73">
        <v>25</v>
      </c>
      <c r="C409" s="9"/>
      <c r="D409" s="10"/>
      <c r="E409" s="12"/>
      <c r="F409" s="11"/>
      <c r="G409" s="58">
        <f t="shared" si="26"/>
        <v>0</v>
      </c>
      <c r="H409" s="13"/>
      <c r="I409" s="58">
        <f t="shared" si="27"/>
        <v>0</v>
      </c>
      <c r="J409" s="62">
        <f t="shared" si="28"/>
        <v>0</v>
      </c>
    </row>
    <row r="410" spans="2:10" outlineLevel="1" x14ac:dyDescent="0.3">
      <c r="B410" s="73">
        <v>26</v>
      </c>
      <c r="C410" s="9"/>
      <c r="D410" s="10"/>
      <c r="E410" s="12"/>
      <c r="F410" s="11"/>
      <c r="G410" s="58">
        <f t="shared" si="26"/>
        <v>0</v>
      </c>
      <c r="H410" s="13"/>
      <c r="I410" s="58">
        <f t="shared" si="27"/>
        <v>0</v>
      </c>
      <c r="J410" s="62">
        <f t="shared" si="28"/>
        <v>0</v>
      </c>
    </row>
    <row r="411" spans="2:10" outlineLevel="1" x14ac:dyDescent="0.3">
      <c r="B411" s="73">
        <v>27</v>
      </c>
      <c r="C411" s="9"/>
      <c r="D411" s="10"/>
      <c r="E411" s="12"/>
      <c r="F411" s="11"/>
      <c r="G411" s="58">
        <f t="shared" si="26"/>
        <v>0</v>
      </c>
      <c r="H411" s="13"/>
      <c r="I411" s="58">
        <f t="shared" si="27"/>
        <v>0</v>
      </c>
      <c r="J411" s="62">
        <f t="shared" si="28"/>
        <v>0</v>
      </c>
    </row>
    <row r="412" spans="2:10" outlineLevel="1" x14ac:dyDescent="0.3">
      <c r="B412" s="73">
        <v>28</v>
      </c>
      <c r="C412" s="9"/>
      <c r="D412" s="10"/>
      <c r="E412" s="12"/>
      <c r="F412" s="11"/>
      <c r="G412" s="58">
        <f t="shared" si="26"/>
        <v>0</v>
      </c>
      <c r="H412" s="13"/>
      <c r="I412" s="58">
        <f t="shared" si="27"/>
        <v>0</v>
      </c>
      <c r="J412" s="62">
        <f t="shared" si="28"/>
        <v>0</v>
      </c>
    </row>
    <row r="413" spans="2:10" outlineLevel="1" x14ac:dyDescent="0.3">
      <c r="B413" s="73">
        <v>29</v>
      </c>
      <c r="C413" s="9"/>
      <c r="D413" s="10"/>
      <c r="E413" s="12"/>
      <c r="F413" s="11"/>
      <c r="G413" s="58">
        <f t="shared" si="26"/>
        <v>0</v>
      </c>
      <c r="H413" s="13"/>
      <c r="I413" s="58">
        <f t="shared" si="27"/>
        <v>0</v>
      </c>
      <c r="J413" s="62">
        <f t="shared" si="28"/>
        <v>0</v>
      </c>
    </row>
    <row r="414" spans="2:10" outlineLevel="1" x14ac:dyDescent="0.3">
      <c r="B414" s="73">
        <v>30</v>
      </c>
      <c r="C414" s="9"/>
      <c r="D414" s="10"/>
      <c r="E414" s="12"/>
      <c r="F414" s="11"/>
      <c r="G414" s="58">
        <f t="shared" si="26"/>
        <v>0</v>
      </c>
      <c r="H414" s="13"/>
      <c r="I414" s="58">
        <f t="shared" si="27"/>
        <v>0</v>
      </c>
      <c r="J414" s="62">
        <f t="shared" si="28"/>
        <v>0</v>
      </c>
    </row>
    <row r="415" spans="2:10" outlineLevel="1" x14ac:dyDescent="0.3">
      <c r="B415" s="73">
        <v>31</v>
      </c>
      <c r="C415" s="9"/>
      <c r="D415" s="10"/>
      <c r="E415" s="12"/>
      <c r="F415" s="11"/>
      <c r="G415" s="58">
        <f t="shared" si="26"/>
        <v>0</v>
      </c>
      <c r="H415" s="13"/>
      <c r="I415" s="58">
        <f t="shared" si="27"/>
        <v>0</v>
      </c>
      <c r="J415" s="62">
        <f t="shared" si="28"/>
        <v>0</v>
      </c>
    </row>
    <row r="416" spans="2:10" outlineLevel="1" x14ac:dyDescent="0.3">
      <c r="B416" s="73">
        <v>32</v>
      </c>
      <c r="C416" s="9"/>
      <c r="D416" s="10"/>
      <c r="E416" s="12"/>
      <c r="F416" s="11"/>
      <c r="G416" s="58">
        <f t="shared" si="26"/>
        <v>0</v>
      </c>
      <c r="H416" s="13"/>
      <c r="I416" s="58">
        <f t="shared" si="27"/>
        <v>0</v>
      </c>
      <c r="J416" s="62">
        <f t="shared" si="28"/>
        <v>0</v>
      </c>
    </row>
    <row r="417" spans="2:10" outlineLevel="1" x14ac:dyDescent="0.3">
      <c r="B417" s="73">
        <v>33</v>
      </c>
      <c r="C417" s="9"/>
      <c r="D417" s="10"/>
      <c r="E417" s="12"/>
      <c r="F417" s="11"/>
      <c r="G417" s="58">
        <f t="shared" si="26"/>
        <v>0</v>
      </c>
      <c r="H417" s="13"/>
      <c r="I417" s="58">
        <f t="shared" si="27"/>
        <v>0</v>
      </c>
      <c r="J417" s="62">
        <f t="shared" si="28"/>
        <v>0</v>
      </c>
    </row>
    <row r="418" spans="2:10" outlineLevel="1" x14ac:dyDescent="0.3">
      <c r="B418" s="73">
        <v>34</v>
      </c>
      <c r="C418" s="9"/>
      <c r="D418" s="10"/>
      <c r="E418" s="12"/>
      <c r="F418" s="11"/>
      <c r="G418" s="58">
        <f t="shared" si="26"/>
        <v>0</v>
      </c>
      <c r="H418" s="13"/>
      <c r="I418" s="58">
        <f t="shared" si="27"/>
        <v>0</v>
      </c>
      <c r="J418" s="62">
        <f t="shared" si="28"/>
        <v>0</v>
      </c>
    </row>
    <row r="419" spans="2:10" outlineLevel="1" x14ac:dyDescent="0.3">
      <c r="B419" s="73">
        <v>35</v>
      </c>
      <c r="C419" s="9"/>
      <c r="D419" s="10"/>
      <c r="E419" s="12"/>
      <c r="F419" s="11"/>
      <c r="G419" s="58">
        <f t="shared" si="26"/>
        <v>0</v>
      </c>
      <c r="H419" s="13"/>
      <c r="I419" s="58">
        <f t="shared" si="27"/>
        <v>0</v>
      </c>
      <c r="J419" s="62">
        <f t="shared" si="28"/>
        <v>0</v>
      </c>
    </row>
    <row r="420" spans="2:10" outlineLevel="1" x14ac:dyDescent="0.3">
      <c r="B420" s="73">
        <v>36</v>
      </c>
      <c r="C420" s="9"/>
      <c r="D420" s="10"/>
      <c r="E420" s="12"/>
      <c r="F420" s="11"/>
      <c r="G420" s="58">
        <f t="shared" si="26"/>
        <v>0</v>
      </c>
      <c r="H420" s="13"/>
      <c r="I420" s="58">
        <f t="shared" si="27"/>
        <v>0</v>
      </c>
      <c r="J420" s="62">
        <f t="shared" si="28"/>
        <v>0</v>
      </c>
    </row>
    <row r="421" spans="2:10" outlineLevel="1" x14ac:dyDescent="0.3">
      <c r="B421" s="73">
        <v>37</v>
      </c>
      <c r="C421" s="9"/>
      <c r="D421" s="10"/>
      <c r="E421" s="12"/>
      <c r="F421" s="11"/>
      <c r="G421" s="58">
        <f t="shared" si="26"/>
        <v>0</v>
      </c>
      <c r="H421" s="13"/>
      <c r="I421" s="58">
        <f t="shared" si="27"/>
        <v>0</v>
      </c>
      <c r="J421" s="62">
        <f t="shared" si="28"/>
        <v>0</v>
      </c>
    </row>
    <row r="422" spans="2:10" outlineLevel="1" x14ac:dyDescent="0.3">
      <c r="B422" s="73">
        <v>38</v>
      </c>
      <c r="C422" s="9"/>
      <c r="D422" s="10"/>
      <c r="E422" s="12"/>
      <c r="F422" s="11"/>
      <c r="G422" s="58">
        <f t="shared" si="26"/>
        <v>0</v>
      </c>
      <c r="H422" s="13"/>
      <c r="I422" s="58">
        <f t="shared" si="27"/>
        <v>0</v>
      </c>
      <c r="J422" s="62">
        <f t="shared" si="28"/>
        <v>0</v>
      </c>
    </row>
    <row r="423" spans="2:10" outlineLevel="1" x14ac:dyDescent="0.3">
      <c r="B423" s="73">
        <v>39</v>
      </c>
      <c r="C423" s="9"/>
      <c r="D423" s="10"/>
      <c r="E423" s="12"/>
      <c r="F423" s="11"/>
      <c r="G423" s="58">
        <f t="shared" si="26"/>
        <v>0</v>
      </c>
      <c r="H423" s="13"/>
      <c r="I423" s="58">
        <f t="shared" si="27"/>
        <v>0</v>
      </c>
      <c r="J423" s="62">
        <f t="shared" si="28"/>
        <v>0</v>
      </c>
    </row>
    <row r="424" spans="2:10" outlineLevel="1" x14ac:dyDescent="0.3">
      <c r="B424" s="73">
        <v>40</v>
      </c>
      <c r="C424" s="9"/>
      <c r="D424" s="10"/>
      <c r="E424" s="12"/>
      <c r="F424" s="11"/>
      <c r="G424" s="58">
        <f t="shared" si="26"/>
        <v>0</v>
      </c>
      <c r="H424" s="13"/>
      <c r="I424" s="58">
        <f t="shared" si="27"/>
        <v>0</v>
      </c>
      <c r="J424" s="62">
        <f t="shared" si="28"/>
        <v>0</v>
      </c>
    </row>
    <row r="425" spans="2:10" outlineLevel="1" x14ac:dyDescent="0.3">
      <c r="B425" s="73">
        <v>41</v>
      </c>
      <c r="C425" s="9"/>
      <c r="D425" s="10"/>
      <c r="E425" s="12"/>
      <c r="F425" s="11"/>
      <c r="G425" s="58">
        <f t="shared" si="26"/>
        <v>0</v>
      </c>
      <c r="H425" s="13"/>
      <c r="I425" s="58">
        <f t="shared" si="27"/>
        <v>0</v>
      </c>
      <c r="J425" s="62">
        <f t="shared" si="28"/>
        <v>0</v>
      </c>
    </row>
    <row r="426" spans="2:10" outlineLevel="1" x14ac:dyDescent="0.3">
      <c r="B426" s="73">
        <v>42</v>
      </c>
      <c r="C426" s="9"/>
      <c r="D426" s="10"/>
      <c r="E426" s="12"/>
      <c r="F426" s="11"/>
      <c r="G426" s="58">
        <f t="shared" si="26"/>
        <v>0</v>
      </c>
      <c r="H426" s="13"/>
      <c r="I426" s="58">
        <f t="shared" si="27"/>
        <v>0</v>
      </c>
      <c r="J426" s="62">
        <f t="shared" si="28"/>
        <v>0</v>
      </c>
    </row>
    <row r="427" spans="2:10" outlineLevel="1" x14ac:dyDescent="0.3">
      <c r="B427" s="73">
        <v>43</v>
      </c>
      <c r="C427" s="9"/>
      <c r="D427" s="10"/>
      <c r="E427" s="12"/>
      <c r="F427" s="11"/>
      <c r="G427" s="58">
        <f t="shared" si="26"/>
        <v>0</v>
      </c>
      <c r="H427" s="13"/>
      <c r="I427" s="58">
        <f t="shared" si="27"/>
        <v>0</v>
      </c>
      <c r="J427" s="62">
        <f t="shared" si="28"/>
        <v>0</v>
      </c>
    </row>
    <row r="428" spans="2:10" outlineLevel="1" x14ac:dyDescent="0.3">
      <c r="B428" s="73">
        <v>44</v>
      </c>
      <c r="C428" s="9"/>
      <c r="D428" s="10"/>
      <c r="E428" s="12"/>
      <c r="F428" s="11"/>
      <c r="G428" s="58">
        <f t="shared" si="26"/>
        <v>0</v>
      </c>
      <c r="H428" s="13"/>
      <c r="I428" s="58">
        <f t="shared" si="27"/>
        <v>0</v>
      </c>
      <c r="J428" s="62">
        <f t="shared" si="28"/>
        <v>0</v>
      </c>
    </row>
    <row r="429" spans="2:10" outlineLevel="1" x14ac:dyDescent="0.3">
      <c r="B429" s="73">
        <v>45</v>
      </c>
      <c r="C429" s="9"/>
      <c r="D429" s="10"/>
      <c r="E429" s="12"/>
      <c r="F429" s="11"/>
      <c r="G429" s="58">
        <f t="shared" si="26"/>
        <v>0</v>
      </c>
      <c r="H429" s="13"/>
      <c r="I429" s="58">
        <f t="shared" si="27"/>
        <v>0</v>
      </c>
      <c r="J429" s="62">
        <f t="shared" si="28"/>
        <v>0</v>
      </c>
    </row>
    <row r="430" spans="2:10" outlineLevel="1" x14ac:dyDescent="0.3">
      <c r="B430" s="73">
        <v>46</v>
      </c>
      <c r="C430" s="9"/>
      <c r="D430" s="10"/>
      <c r="E430" s="12"/>
      <c r="F430" s="11"/>
      <c r="G430" s="58">
        <f t="shared" si="26"/>
        <v>0</v>
      </c>
      <c r="H430" s="13"/>
      <c r="I430" s="58">
        <f t="shared" si="27"/>
        <v>0</v>
      </c>
      <c r="J430" s="62">
        <f t="shared" si="28"/>
        <v>0</v>
      </c>
    </row>
    <row r="431" spans="2:10" outlineLevel="1" x14ac:dyDescent="0.3">
      <c r="B431" s="73">
        <v>47</v>
      </c>
      <c r="C431" s="9"/>
      <c r="D431" s="10"/>
      <c r="E431" s="12"/>
      <c r="F431" s="11"/>
      <c r="G431" s="58">
        <f t="shared" si="26"/>
        <v>0</v>
      </c>
      <c r="H431" s="13"/>
      <c r="I431" s="58">
        <f t="shared" si="27"/>
        <v>0</v>
      </c>
      <c r="J431" s="62">
        <f t="shared" si="28"/>
        <v>0</v>
      </c>
    </row>
    <row r="432" spans="2:10" outlineLevel="1" x14ac:dyDescent="0.3">
      <c r="B432" s="73">
        <v>48</v>
      </c>
      <c r="C432" s="9"/>
      <c r="D432" s="10"/>
      <c r="E432" s="12"/>
      <c r="F432" s="11"/>
      <c r="G432" s="58">
        <f t="shared" si="26"/>
        <v>0</v>
      </c>
      <c r="H432" s="13"/>
      <c r="I432" s="58">
        <f t="shared" si="27"/>
        <v>0</v>
      </c>
      <c r="J432" s="62">
        <f t="shared" si="28"/>
        <v>0</v>
      </c>
    </row>
    <row r="433" spans="2:10" outlineLevel="1" x14ac:dyDescent="0.3">
      <c r="B433" s="73">
        <v>49</v>
      </c>
      <c r="C433" s="9"/>
      <c r="D433" s="10"/>
      <c r="E433" s="12"/>
      <c r="F433" s="11"/>
      <c r="G433" s="58">
        <f t="shared" si="26"/>
        <v>0</v>
      </c>
      <c r="H433" s="13"/>
      <c r="I433" s="58">
        <f t="shared" si="27"/>
        <v>0</v>
      </c>
      <c r="J433" s="62">
        <f t="shared" si="28"/>
        <v>0</v>
      </c>
    </row>
    <row r="434" spans="2:10" outlineLevel="1" x14ac:dyDescent="0.3">
      <c r="B434" s="73">
        <v>50</v>
      </c>
      <c r="C434" s="9"/>
      <c r="D434" s="10"/>
      <c r="E434" s="12"/>
      <c r="F434" s="11"/>
      <c r="G434" s="58">
        <f t="shared" si="26"/>
        <v>0</v>
      </c>
      <c r="H434" s="13"/>
      <c r="I434" s="58">
        <f t="shared" si="27"/>
        <v>0</v>
      </c>
      <c r="J434" s="62">
        <f t="shared" si="28"/>
        <v>0</v>
      </c>
    </row>
    <row r="435" spans="2:10" outlineLevel="1" x14ac:dyDescent="0.3">
      <c r="B435" s="70" t="s">
        <v>17</v>
      </c>
      <c r="C435" s="70"/>
      <c r="D435" s="67" t="s">
        <v>3</v>
      </c>
      <c r="E435" s="68" t="s">
        <v>3</v>
      </c>
      <c r="F435" s="69">
        <f>SUM(F385:F434)</f>
        <v>0</v>
      </c>
      <c r="G435" s="56">
        <f>SUM(G385:G434)</f>
        <v>0</v>
      </c>
      <c r="H435" s="71" t="s">
        <v>3</v>
      </c>
      <c r="I435" s="56">
        <f>SUM(I385:I434)</f>
        <v>0</v>
      </c>
      <c r="J435" s="56">
        <f>SUM(J385:J434)</f>
        <v>0</v>
      </c>
    </row>
    <row r="436" spans="2:10" outlineLevel="1" x14ac:dyDescent="0.3">
      <c r="B436" s="2"/>
      <c r="D436" s="2"/>
      <c r="E436" s="4"/>
      <c r="F436" s="3"/>
      <c r="G436" s="5"/>
      <c r="H436" s="4"/>
      <c r="I436" s="5"/>
      <c r="J436" s="5"/>
    </row>
  </sheetData>
  <mergeCells count="12">
    <mergeCell ref="B435:C435"/>
    <mergeCell ref="B175:C175"/>
    <mergeCell ref="B56:C56"/>
    <mergeCell ref="B112:C112"/>
    <mergeCell ref="B120:C120"/>
    <mergeCell ref="B136:C136"/>
    <mergeCell ref="B167:C167"/>
    <mergeCell ref="B231:C231"/>
    <mergeCell ref="B337:C337"/>
    <mergeCell ref="B358:C358"/>
    <mergeCell ref="B369:C369"/>
    <mergeCell ref="B379:C379"/>
  </mergeCells>
  <dataValidations disablePrompts="1" count="1">
    <dataValidation type="list" allowBlank="1" showInputMessage="1" showErrorMessage="1" sqref="D6:D55 D62:D111 D181:D230 D237:D336 D343:D357 D364:D368 D385:D434" xr:uid="{00000000-0002-0000-0700-000000000000}">
      <formula1>jm</formula1>
    </dataValidation>
  </dataValidations>
  <pageMargins left="0.7" right="0.7" top="0.75" bottom="0.75" header="0.3" footer="0.3"/>
  <pageSetup scale="70" fitToHeight="0" orientation="landscape" r:id="rId1"/>
  <headerFooter>
    <oddHeader>&amp;R&amp;9© Igor Lazarević 2017</oddHeader>
  </headerFooter>
  <rowBreaks count="10" manualBreakCount="10">
    <brk id="58" max="16383" man="1"/>
    <brk id="114" max="16383" man="1"/>
    <brk id="122" max="16383" man="1"/>
    <brk id="169" max="16383" man="1"/>
    <brk id="177" max="16383" man="1"/>
    <brk id="233" max="16383" man="1"/>
    <brk id="339" max="16383" man="1"/>
    <brk id="360" max="16383" man="1"/>
    <brk id="371" max="16383" man="1"/>
    <brk id="38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99"/>
    <pageSetUpPr fitToPage="1"/>
  </sheetPr>
  <dimension ref="B2:O106"/>
  <sheetViews>
    <sheetView showGridLines="0" zoomScale="70" zoomScaleNormal="70" workbookViewId="0">
      <pane ySplit="5" topLeftCell="A6" activePane="bottomLeft" state="frozen"/>
      <selection activeCell="F238" sqref="F238"/>
      <selection pane="bottomLeft" activeCell="B5" sqref="B5"/>
    </sheetView>
  </sheetViews>
  <sheetFormatPr defaultColWidth="9.109375" defaultRowHeight="14.4" x14ac:dyDescent="0.3"/>
  <cols>
    <col min="1" max="1" width="3.44140625" style="1" customWidth="1"/>
    <col min="2" max="2" width="8.109375" style="2" customWidth="1"/>
    <col min="3" max="3" width="48.33203125" style="1" customWidth="1"/>
    <col min="4" max="4" width="17.109375" style="2" customWidth="1"/>
    <col min="5" max="5" width="16.6640625" style="4" customWidth="1"/>
    <col min="6" max="7" width="19" style="4" customWidth="1"/>
    <col min="8" max="8" width="17.109375" style="5" customWidth="1"/>
    <col min="9" max="9" width="12.109375" style="4" customWidth="1"/>
    <col min="10" max="11" width="17.109375" style="5" customWidth="1"/>
    <col min="12" max="12" width="7" style="1" customWidth="1"/>
    <col min="13" max="13" width="22.6640625" style="1" customWidth="1"/>
    <col min="14" max="14" width="13.88671875" style="1" customWidth="1"/>
    <col min="15" max="15" width="16.6640625" style="1" customWidth="1"/>
    <col min="16" max="16384" width="9.109375" style="1"/>
  </cols>
  <sheetData>
    <row r="2" spans="2:15" x14ac:dyDescent="0.3">
      <c r="K2" s="5" t="s">
        <v>351</v>
      </c>
      <c r="O2" s="35" t="s">
        <v>352</v>
      </c>
    </row>
    <row r="3" spans="2:15" ht="21" x14ac:dyDescent="0.3">
      <c r="B3" s="14" t="s">
        <v>315</v>
      </c>
      <c r="K3" s="31" t="s">
        <v>23</v>
      </c>
      <c r="M3" s="14" t="s">
        <v>314</v>
      </c>
    </row>
    <row r="4" spans="2:15" ht="4.5" customHeight="1" x14ac:dyDescent="0.3">
      <c r="B4" s="1"/>
      <c r="D4" s="1"/>
      <c r="E4" s="1"/>
      <c r="F4" s="1"/>
      <c r="G4" s="1"/>
      <c r="H4" s="1"/>
      <c r="I4" s="1"/>
      <c r="J4" s="1"/>
      <c r="K4" s="1"/>
    </row>
    <row r="5" spans="2:15" ht="16.5" customHeight="1" x14ac:dyDescent="0.3">
      <c r="B5" s="67" t="s">
        <v>0</v>
      </c>
      <c r="C5" s="60" t="s">
        <v>62</v>
      </c>
      <c r="D5" s="67" t="s">
        <v>1</v>
      </c>
      <c r="E5" s="68" t="s">
        <v>63</v>
      </c>
      <c r="F5" s="68" t="s">
        <v>87</v>
      </c>
      <c r="G5" s="68" t="s">
        <v>88</v>
      </c>
      <c r="H5" s="56" t="s">
        <v>64</v>
      </c>
      <c r="I5" s="68" t="s">
        <v>5</v>
      </c>
      <c r="J5" s="56" t="s">
        <v>7</v>
      </c>
      <c r="K5" s="56" t="s">
        <v>65</v>
      </c>
      <c r="M5" s="60" t="s">
        <v>229</v>
      </c>
      <c r="N5" s="68" t="s">
        <v>310</v>
      </c>
      <c r="O5" s="56" t="s">
        <v>309</v>
      </c>
    </row>
    <row r="6" spans="2:15" x14ac:dyDescent="0.3">
      <c r="B6" s="73">
        <v>1</v>
      </c>
      <c r="C6" s="9" t="s">
        <v>217</v>
      </c>
      <c r="D6" s="10" t="s">
        <v>9</v>
      </c>
      <c r="E6" s="12">
        <v>300</v>
      </c>
      <c r="F6" s="12">
        <v>1136</v>
      </c>
      <c r="G6" s="77">
        <f>F6*12</f>
        <v>13632</v>
      </c>
      <c r="H6" s="76">
        <f t="shared" ref="H6:H20" si="0">G6*E6</f>
        <v>4089600</v>
      </c>
      <c r="I6" s="13"/>
      <c r="J6" s="58">
        <f>H6*I6</f>
        <v>0</v>
      </c>
      <c r="K6" s="62">
        <f>H6-J6</f>
        <v>4089600</v>
      </c>
      <c r="M6" s="9" t="s">
        <v>307</v>
      </c>
      <c r="N6" s="13" t="s">
        <v>3</v>
      </c>
      <c r="O6" s="76">
        <f>K106</f>
        <v>8414220</v>
      </c>
    </row>
    <row r="7" spans="2:15" x14ac:dyDescent="0.3">
      <c r="B7" s="73">
        <v>2</v>
      </c>
      <c r="C7" s="9" t="s">
        <v>218</v>
      </c>
      <c r="D7" s="10" t="s">
        <v>9</v>
      </c>
      <c r="E7" s="12">
        <v>75</v>
      </c>
      <c r="F7" s="12">
        <v>1755</v>
      </c>
      <c r="G7" s="77">
        <f t="shared" ref="G7:G70" si="1">F7*12</f>
        <v>21060</v>
      </c>
      <c r="H7" s="76">
        <f t="shared" si="0"/>
        <v>1579500</v>
      </c>
      <c r="I7" s="13"/>
      <c r="J7" s="58">
        <f t="shared" ref="J7:J20" si="2">H7*I7</f>
        <v>0</v>
      </c>
      <c r="K7" s="62">
        <f t="shared" ref="K7:K20" si="3">H7-J7</f>
        <v>1579500</v>
      </c>
      <c r="M7" s="9" t="s">
        <v>308</v>
      </c>
      <c r="N7" s="13">
        <v>0.02</v>
      </c>
      <c r="O7" s="76">
        <f>O6+(O6*N7)</f>
        <v>8582504.4000000004</v>
      </c>
    </row>
    <row r="8" spans="2:15" x14ac:dyDescent="0.3">
      <c r="B8" s="73">
        <v>3</v>
      </c>
      <c r="C8" s="9" t="s">
        <v>219</v>
      </c>
      <c r="D8" s="10" t="s">
        <v>9</v>
      </c>
      <c r="E8" s="12">
        <v>860</v>
      </c>
      <c r="F8" s="12">
        <v>266</v>
      </c>
      <c r="G8" s="77">
        <f t="shared" si="1"/>
        <v>3192</v>
      </c>
      <c r="H8" s="76">
        <f t="shared" si="0"/>
        <v>2745120</v>
      </c>
      <c r="I8" s="13"/>
      <c r="J8" s="58">
        <f t="shared" si="2"/>
        <v>0</v>
      </c>
      <c r="K8" s="62">
        <f t="shared" si="3"/>
        <v>2745120</v>
      </c>
      <c r="M8" s="9" t="s">
        <v>311</v>
      </c>
      <c r="N8" s="13">
        <v>0.05</v>
      </c>
      <c r="O8" s="76">
        <f>O7+(O7*N8)</f>
        <v>9011629.620000001</v>
      </c>
    </row>
    <row r="9" spans="2:15" x14ac:dyDescent="0.3">
      <c r="B9" s="73">
        <v>4</v>
      </c>
      <c r="C9" s="9"/>
      <c r="D9" s="10"/>
      <c r="E9" s="12"/>
      <c r="F9" s="12"/>
      <c r="G9" s="77">
        <f t="shared" si="1"/>
        <v>0</v>
      </c>
      <c r="H9" s="76">
        <f t="shared" si="0"/>
        <v>0</v>
      </c>
      <c r="I9" s="13"/>
      <c r="J9" s="58">
        <f t="shared" si="2"/>
        <v>0</v>
      </c>
      <c r="K9" s="62">
        <f t="shared" si="3"/>
        <v>0</v>
      </c>
      <c r="M9" s="9" t="s">
        <v>312</v>
      </c>
      <c r="N9" s="13">
        <v>7.0000000000000007E-2</v>
      </c>
      <c r="O9" s="76">
        <f>O8+(O8*N9)</f>
        <v>9642443.6934000012</v>
      </c>
    </row>
    <row r="10" spans="2:15" x14ac:dyDescent="0.3">
      <c r="B10" s="73">
        <v>5</v>
      </c>
      <c r="C10" s="9"/>
      <c r="D10" s="10"/>
      <c r="E10" s="12"/>
      <c r="F10" s="12"/>
      <c r="G10" s="77">
        <f t="shared" si="1"/>
        <v>0</v>
      </c>
      <c r="H10" s="76">
        <f t="shared" si="0"/>
        <v>0</v>
      </c>
      <c r="I10" s="13"/>
      <c r="J10" s="58">
        <f t="shared" si="2"/>
        <v>0</v>
      </c>
      <c r="K10" s="62">
        <f t="shared" si="3"/>
        <v>0</v>
      </c>
      <c r="M10" s="9" t="s">
        <v>313</v>
      </c>
      <c r="N10" s="13">
        <v>0.1</v>
      </c>
      <c r="O10" s="76">
        <f>O9+(O9*N10)</f>
        <v>10606688.062740002</v>
      </c>
    </row>
    <row r="11" spans="2:15" x14ac:dyDescent="0.3">
      <c r="B11" s="73">
        <v>6</v>
      </c>
      <c r="C11" s="9"/>
      <c r="D11" s="10"/>
      <c r="E11" s="12"/>
      <c r="F11" s="12"/>
      <c r="G11" s="77">
        <f t="shared" si="1"/>
        <v>0</v>
      </c>
      <c r="H11" s="76">
        <f t="shared" si="0"/>
        <v>0</v>
      </c>
      <c r="I11" s="13"/>
      <c r="J11" s="58">
        <f t="shared" si="2"/>
        <v>0</v>
      </c>
      <c r="K11" s="62">
        <f t="shared" si="3"/>
        <v>0</v>
      </c>
    </row>
    <row r="12" spans="2:15" x14ac:dyDescent="0.3">
      <c r="B12" s="73">
        <v>7</v>
      </c>
      <c r="C12" s="9"/>
      <c r="D12" s="10"/>
      <c r="E12" s="12"/>
      <c r="F12" s="12"/>
      <c r="G12" s="77">
        <f t="shared" si="1"/>
        <v>0</v>
      </c>
      <c r="H12" s="76">
        <f t="shared" si="0"/>
        <v>0</v>
      </c>
      <c r="I12" s="13"/>
      <c r="J12" s="58">
        <f t="shared" si="2"/>
        <v>0</v>
      </c>
      <c r="K12" s="62">
        <f t="shared" si="3"/>
        <v>0</v>
      </c>
    </row>
    <row r="13" spans="2:15" x14ac:dyDescent="0.3">
      <c r="B13" s="73">
        <v>8</v>
      </c>
      <c r="C13" s="9"/>
      <c r="D13" s="10"/>
      <c r="E13" s="12"/>
      <c r="F13" s="12"/>
      <c r="G13" s="77">
        <f t="shared" si="1"/>
        <v>0</v>
      </c>
      <c r="H13" s="76">
        <f t="shared" si="0"/>
        <v>0</v>
      </c>
      <c r="I13" s="13"/>
      <c r="J13" s="58">
        <f t="shared" si="2"/>
        <v>0</v>
      </c>
      <c r="K13" s="62">
        <f t="shared" si="3"/>
        <v>0</v>
      </c>
    </row>
    <row r="14" spans="2:15" x14ac:dyDescent="0.3">
      <c r="B14" s="73">
        <v>9</v>
      </c>
      <c r="C14" s="9"/>
      <c r="D14" s="10"/>
      <c r="E14" s="12"/>
      <c r="F14" s="12"/>
      <c r="G14" s="77">
        <f t="shared" si="1"/>
        <v>0</v>
      </c>
      <c r="H14" s="76">
        <f t="shared" si="0"/>
        <v>0</v>
      </c>
      <c r="I14" s="13"/>
      <c r="J14" s="58">
        <f t="shared" si="2"/>
        <v>0</v>
      </c>
      <c r="K14" s="62">
        <f t="shared" si="3"/>
        <v>0</v>
      </c>
    </row>
    <row r="15" spans="2:15" x14ac:dyDescent="0.3">
      <c r="B15" s="73">
        <v>10</v>
      </c>
      <c r="C15" s="9"/>
      <c r="D15" s="10"/>
      <c r="E15" s="12"/>
      <c r="F15" s="12"/>
      <c r="G15" s="77">
        <f t="shared" si="1"/>
        <v>0</v>
      </c>
      <c r="H15" s="76">
        <f t="shared" si="0"/>
        <v>0</v>
      </c>
      <c r="I15" s="13"/>
      <c r="J15" s="58">
        <f t="shared" si="2"/>
        <v>0</v>
      </c>
      <c r="K15" s="62">
        <f t="shared" si="3"/>
        <v>0</v>
      </c>
    </row>
    <row r="16" spans="2:15" x14ac:dyDescent="0.3">
      <c r="B16" s="73">
        <v>11</v>
      </c>
      <c r="C16" s="9"/>
      <c r="D16" s="10"/>
      <c r="E16" s="12"/>
      <c r="F16" s="12"/>
      <c r="G16" s="77">
        <f t="shared" si="1"/>
        <v>0</v>
      </c>
      <c r="H16" s="76">
        <f t="shared" si="0"/>
        <v>0</v>
      </c>
      <c r="I16" s="13"/>
      <c r="J16" s="58">
        <f t="shared" si="2"/>
        <v>0</v>
      </c>
      <c r="K16" s="62">
        <f t="shared" si="3"/>
        <v>0</v>
      </c>
    </row>
    <row r="17" spans="2:11" x14ac:dyDescent="0.3">
      <c r="B17" s="73">
        <v>12</v>
      </c>
      <c r="C17" s="9"/>
      <c r="D17" s="10"/>
      <c r="E17" s="12"/>
      <c r="F17" s="12"/>
      <c r="G17" s="77">
        <f t="shared" si="1"/>
        <v>0</v>
      </c>
      <c r="H17" s="76">
        <f t="shared" si="0"/>
        <v>0</v>
      </c>
      <c r="I17" s="13"/>
      <c r="J17" s="58">
        <f t="shared" si="2"/>
        <v>0</v>
      </c>
      <c r="K17" s="62">
        <f t="shared" si="3"/>
        <v>0</v>
      </c>
    </row>
    <row r="18" spans="2:11" x14ac:dyDescent="0.3">
      <c r="B18" s="73">
        <v>13</v>
      </c>
      <c r="C18" s="9"/>
      <c r="D18" s="10"/>
      <c r="E18" s="12"/>
      <c r="F18" s="12"/>
      <c r="G18" s="77">
        <f t="shared" si="1"/>
        <v>0</v>
      </c>
      <c r="H18" s="76">
        <f t="shared" si="0"/>
        <v>0</v>
      </c>
      <c r="I18" s="13"/>
      <c r="J18" s="58">
        <f t="shared" si="2"/>
        <v>0</v>
      </c>
      <c r="K18" s="62">
        <f t="shared" si="3"/>
        <v>0</v>
      </c>
    </row>
    <row r="19" spans="2:11" x14ac:dyDescent="0.3">
      <c r="B19" s="73">
        <v>14</v>
      </c>
      <c r="C19" s="9"/>
      <c r="D19" s="10"/>
      <c r="E19" s="12"/>
      <c r="F19" s="12"/>
      <c r="G19" s="77">
        <f t="shared" si="1"/>
        <v>0</v>
      </c>
      <c r="H19" s="76">
        <f t="shared" si="0"/>
        <v>0</v>
      </c>
      <c r="I19" s="13"/>
      <c r="J19" s="58">
        <f t="shared" si="2"/>
        <v>0</v>
      </c>
      <c r="K19" s="62">
        <f t="shared" si="3"/>
        <v>0</v>
      </c>
    </row>
    <row r="20" spans="2:11" x14ac:dyDescent="0.3">
      <c r="B20" s="73">
        <v>15</v>
      </c>
      <c r="C20" s="9"/>
      <c r="D20" s="10"/>
      <c r="E20" s="12"/>
      <c r="F20" s="12"/>
      <c r="G20" s="77">
        <f t="shared" si="1"/>
        <v>0</v>
      </c>
      <c r="H20" s="76">
        <f t="shared" si="0"/>
        <v>0</v>
      </c>
      <c r="I20" s="13"/>
      <c r="J20" s="58">
        <f t="shared" si="2"/>
        <v>0</v>
      </c>
      <c r="K20" s="62">
        <f t="shared" si="3"/>
        <v>0</v>
      </c>
    </row>
    <row r="21" spans="2:11" x14ac:dyDescent="0.3">
      <c r="B21" s="73">
        <v>16</v>
      </c>
      <c r="C21" s="9"/>
      <c r="D21" s="10"/>
      <c r="E21" s="12"/>
      <c r="F21" s="12"/>
      <c r="G21" s="77">
        <f>F21*12</f>
        <v>0</v>
      </c>
      <c r="H21" s="76">
        <f t="shared" ref="H21:H84" si="4">G21*E21</f>
        <v>0</v>
      </c>
      <c r="I21" s="13"/>
      <c r="J21" s="58">
        <f t="shared" ref="J21:J84" si="5">H21*I21</f>
        <v>0</v>
      </c>
      <c r="K21" s="62">
        <f t="shared" ref="K21:K84" si="6">H21-J21</f>
        <v>0</v>
      </c>
    </row>
    <row r="22" spans="2:11" x14ac:dyDescent="0.3">
      <c r="B22" s="73">
        <v>17</v>
      </c>
      <c r="C22" s="9"/>
      <c r="D22" s="10"/>
      <c r="E22" s="12"/>
      <c r="F22" s="12"/>
      <c r="G22" s="77">
        <f t="shared" si="1"/>
        <v>0</v>
      </c>
      <c r="H22" s="76">
        <f t="shared" si="4"/>
        <v>0</v>
      </c>
      <c r="I22" s="13"/>
      <c r="J22" s="58">
        <f t="shared" si="5"/>
        <v>0</v>
      </c>
      <c r="K22" s="62">
        <f t="shared" si="6"/>
        <v>0</v>
      </c>
    </row>
    <row r="23" spans="2:11" x14ac:dyDescent="0.3">
      <c r="B23" s="73">
        <v>18</v>
      </c>
      <c r="C23" s="9"/>
      <c r="D23" s="10"/>
      <c r="E23" s="12"/>
      <c r="F23" s="12"/>
      <c r="G23" s="77">
        <f t="shared" si="1"/>
        <v>0</v>
      </c>
      <c r="H23" s="76">
        <f t="shared" si="4"/>
        <v>0</v>
      </c>
      <c r="I23" s="13"/>
      <c r="J23" s="58">
        <f t="shared" si="5"/>
        <v>0</v>
      </c>
      <c r="K23" s="62">
        <f t="shared" si="6"/>
        <v>0</v>
      </c>
    </row>
    <row r="24" spans="2:11" x14ac:dyDescent="0.3">
      <c r="B24" s="73">
        <v>19</v>
      </c>
      <c r="C24" s="9"/>
      <c r="D24" s="10"/>
      <c r="E24" s="12"/>
      <c r="F24" s="12"/>
      <c r="G24" s="77">
        <f t="shared" si="1"/>
        <v>0</v>
      </c>
      <c r="H24" s="76">
        <f t="shared" si="4"/>
        <v>0</v>
      </c>
      <c r="I24" s="13"/>
      <c r="J24" s="58">
        <f t="shared" si="5"/>
        <v>0</v>
      </c>
      <c r="K24" s="62">
        <f t="shared" si="6"/>
        <v>0</v>
      </c>
    </row>
    <row r="25" spans="2:11" x14ac:dyDescent="0.3">
      <c r="B25" s="73">
        <v>20</v>
      </c>
      <c r="C25" s="9"/>
      <c r="D25" s="10"/>
      <c r="E25" s="12"/>
      <c r="F25" s="12"/>
      <c r="G25" s="77">
        <f t="shared" si="1"/>
        <v>0</v>
      </c>
      <c r="H25" s="76">
        <f t="shared" si="4"/>
        <v>0</v>
      </c>
      <c r="I25" s="13"/>
      <c r="J25" s="58">
        <f t="shared" si="5"/>
        <v>0</v>
      </c>
      <c r="K25" s="62">
        <f t="shared" si="6"/>
        <v>0</v>
      </c>
    </row>
    <row r="26" spans="2:11" x14ac:dyDescent="0.3">
      <c r="B26" s="73">
        <v>21</v>
      </c>
      <c r="C26" s="9"/>
      <c r="D26" s="10"/>
      <c r="E26" s="12"/>
      <c r="F26" s="12"/>
      <c r="G26" s="77">
        <f t="shared" si="1"/>
        <v>0</v>
      </c>
      <c r="H26" s="76">
        <f t="shared" si="4"/>
        <v>0</v>
      </c>
      <c r="I26" s="13"/>
      <c r="J26" s="58">
        <f t="shared" si="5"/>
        <v>0</v>
      </c>
      <c r="K26" s="62">
        <f t="shared" si="6"/>
        <v>0</v>
      </c>
    </row>
    <row r="27" spans="2:11" x14ac:dyDescent="0.3">
      <c r="B27" s="73">
        <v>22</v>
      </c>
      <c r="C27" s="9"/>
      <c r="D27" s="10"/>
      <c r="E27" s="12"/>
      <c r="F27" s="12"/>
      <c r="G27" s="77">
        <f t="shared" si="1"/>
        <v>0</v>
      </c>
      <c r="H27" s="76">
        <f t="shared" si="4"/>
        <v>0</v>
      </c>
      <c r="I27" s="13"/>
      <c r="J27" s="58">
        <f t="shared" si="5"/>
        <v>0</v>
      </c>
      <c r="K27" s="62">
        <f t="shared" si="6"/>
        <v>0</v>
      </c>
    </row>
    <row r="28" spans="2:11" x14ac:dyDescent="0.3">
      <c r="B28" s="73">
        <v>23</v>
      </c>
      <c r="C28" s="9"/>
      <c r="D28" s="10"/>
      <c r="E28" s="12"/>
      <c r="F28" s="12"/>
      <c r="G28" s="77">
        <f t="shared" si="1"/>
        <v>0</v>
      </c>
      <c r="H28" s="76">
        <f t="shared" si="4"/>
        <v>0</v>
      </c>
      <c r="I28" s="13"/>
      <c r="J28" s="58">
        <f t="shared" si="5"/>
        <v>0</v>
      </c>
      <c r="K28" s="62">
        <f t="shared" si="6"/>
        <v>0</v>
      </c>
    </row>
    <row r="29" spans="2:11" x14ac:dyDescent="0.3">
      <c r="B29" s="73">
        <v>24</v>
      </c>
      <c r="C29" s="9"/>
      <c r="D29" s="10"/>
      <c r="E29" s="12"/>
      <c r="F29" s="12"/>
      <c r="G29" s="77">
        <f t="shared" si="1"/>
        <v>0</v>
      </c>
      <c r="H29" s="76">
        <f t="shared" si="4"/>
        <v>0</v>
      </c>
      <c r="I29" s="13"/>
      <c r="J29" s="58">
        <f t="shared" si="5"/>
        <v>0</v>
      </c>
      <c r="K29" s="62">
        <f t="shared" si="6"/>
        <v>0</v>
      </c>
    </row>
    <row r="30" spans="2:11" x14ac:dyDescent="0.3">
      <c r="B30" s="73">
        <v>25</v>
      </c>
      <c r="C30" s="9"/>
      <c r="D30" s="10"/>
      <c r="E30" s="12"/>
      <c r="F30" s="12"/>
      <c r="G30" s="77">
        <f t="shared" si="1"/>
        <v>0</v>
      </c>
      <c r="H30" s="76">
        <f t="shared" si="4"/>
        <v>0</v>
      </c>
      <c r="I30" s="13"/>
      <c r="J30" s="58">
        <f t="shared" si="5"/>
        <v>0</v>
      </c>
      <c r="K30" s="62">
        <f t="shared" si="6"/>
        <v>0</v>
      </c>
    </row>
    <row r="31" spans="2:11" x14ac:dyDescent="0.3">
      <c r="B31" s="73">
        <v>26</v>
      </c>
      <c r="C31" s="9"/>
      <c r="D31" s="10"/>
      <c r="E31" s="12"/>
      <c r="F31" s="12"/>
      <c r="G31" s="77">
        <f t="shared" si="1"/>
        <v>0</v>
      </c>
      <c r="H31" s="76">
        <f t="shared" si="4"/>
        <v>0</v>
      </c>
      <c r="I31" s="13"/>
      <c r="J31" s="58">
        <f t="shared" si="5"/>
        <v>0</v>
      </c>
      <c r="K31" s="62">
        <f t="shared" si="6"/>
        <v>0</v>
      </c>
    </row>
    <row r="32" spans="2:11" x14ac:dyDescent="0.3">
      <c r="B32" s="73">
        <v>27</v>
      </c>
      <c r="C32" s="9"/>
      <c r="D32" s="10"/>
      <c r="E32" s="12"/>
      <c r="F32" s="12"/>
      <c r="G32" s="77">
        <f t="shared" si="1"/>
        <v>0</v>
      </c>
      <c r="H32" s="76">
        <f t="shared" si="4"/>
        <v>0</v>
      </c>
      <c r="I32" s="13"/>
      <c r="J32" s="58">
        <f t="shared" si="5"/>
        <v>0</v>
      </c>
      <c r="K32" s="62">
        <f t="shared" si="6"/>
        <v>0</v>
      </c>
    </row>
    <row r="33" spans="2:11" x14ac:dyDescent="0.3">
      <c r="B33" s="73">
        <v>28</v>
      </c>
      <c r="C33" s="9"/>
      <c r="D33" s="10"/>
      <c r="E33" s="12"/>
      <c r="F33" s="12"/>
      <c r="G33" s="77">
        <f t="shared" si="1"/>
        <v>0</v>
      </c>
      <c r="H33" s="76">
        <f t="shared" si="4"/>
        <v>0</v>
      </c>
      <c r="I33" s="13"/>
      <c r="J33" s="58">
        <f t="shared" si="5"/>
        <v>0</v>
      </c>
      <c r="K33" s="62">
        <f t="shared" si="6"/>
        <v>0</v>
      </c>
    </row>
    <row r="34" spans="2:11" x14ac:dyDescent="0.3">
      <c r="B34" s="73">
        <v>29</v>
      </c>
      <c r="C34" s="9"/>
      <c r="D34" s="10"/>
      <c r="E34" s="12"/>
      <c r="F34" s="12"/>
      <c r="G34" s="77">
        <f t="shared" si="1"/>
        <v>0</v>
      </c>
      <c r="H34" s="76">
        <f t="shared" si="4"/>
        <v>0</v>
      </c>
      <c r="I34" s="13"/>
      <c r="J34" s="58">
        <f t="shared" si="5"/>
        <v>0</v>
      </c>
      <c r="K34" s="62">
        <f t="shared" si="6"/>
        <v>0</v>
      </c>
    </row>
    <row r="35" spans="2:11" x14ac:dyDescent="0.3">
      <c r="B35" s="73">
        <v>30</v>
      </c>
      <c r="C35" s="9"/>
      <c r="D35" s="10"/>
      <c r="E35" s="12"/>
      <c r="F35" s="12"/>
      <c r="G35" s="77">
        <f t="shared" si="1"/>
        <v>0</v>
      </c>
      <c r="H35" s="76">
        <f t="shared" si="4"/>
        <v>0</v>
      </c>
      <c r="I35" s="13"/>
      <c r="J35" s="58">
        <f t="shared" si="5"/>
        <v>0</v>
      </c>
      <c r="K35" s="62">
        <f t="shared" si="6"/>
        <v>0</v>
      </c>
    </row>
    <row r="36" spans="2:11" x14ac:dyDescent="0.3">
      <c r="B36" s="73">
        <v>31</v>
      </c>
      <c r="C36" s="9"/>
      <c r="D36" s="10"/>
      <c r="E36" s="12"/>
      <c r="F36" s="12"/>
      <c r="G36" s="77">
        <f t="shared" si="1"/>
        <v>0</v>
      </c>
      <c r="H36" s="76">
        <f t="shared" si="4"/>
        <v>0</v>
      </c>
      <c r="I36" s="13"/>
      <c r="J36" s="58">
        <f t="shared" si="5"/>
        <v>0</v>
      </c>
      <c r="K36" s="62">
        <f t="shared" si="6"/>
        <v>0</v>
      </c>
    </row>
    <row r="37" spans="2:11" x14ac:dyDescent="0.3">
      <c r="B37" s="73">
        <v>32</v>
      </c>
      <c r="C37" s="9"/>
      <c r="D37" s="10"/>
      <c r="E37" s="12"/>
      <c r="F37" s="12"/>
      <c r="G37" s="77">
        <f t="shared" si="1"/>
        <v>0</v>
      </c>
      <c r="H37" s="76">
        <f t="shared" si="4"/>
        <v>0</v>
      </c>
      <c r="I37" s="13"/>
      <c r="J37" s="58">
        <f t="shared" si="5"/>
        <v>0</v>
      </c>
      <c r="K37" s="62">
        <f t="shared" si="6"/>
        <v>0</v>
      </c>
    </row>
    <row r="38" spans="2:11" x14ac:dyDescent="0.3">
      <c r="B38" s="73">
        <v>33</v>
      </c>
      <c r="C38" s="9"/>
      <c r="D38" s="10"/>
      <c r="E38" s="12"/>
      <c r="F38" s="12"/>
      <c r="G38" s="77">
        <f t="shared" si="1"/>
        <v>0</v>
      </c>
      <c r="H38" s="76">
        <f t="shared" si="4"/>
        <v>0</v>
      </c>
      <c r="I38" s="13"/>
      <c r="J38" s="58">
        <f t="shared" si="5"/>
        <v>0</v>
      </c>
      <c r="K38" s="62">
        <f t="shared" si="6"/>
        <v>0</v>
      </c>
    </row>
    <row r="39" spans="2:11" x14ac:dyDescent="0.3">
      <c r="B39" s="73">
        <v>34</v>
      </c>
      <c r="C39" s="9"/>
      <c r="D39" s="10"/>
      <c r="E39" s="12"/>
      <c r="F39" s="12"/>
      <c r="G39" s="77">
        <f t="shared" si="1"/>
        <v>0</v>
      </c>
      <c r="H39" s="76">
        <f t="shared" si="4"/>
        <v>0</v>
      </c>
      <c r="I39" s="13"/>
      <c r="J39" s="58">
        <f t="shared" si="5"/>
        <v>0</v>
      </c>
      <c r="K39" s="62">
        <f t="shared" si="6"/>
        <v>0</v>
      </c>
    </row>
    <row r="40" spans="2:11" x14ac:dyDescent="0.3">
      <c r="B40" s="73">
        <v>35</v>
      </c>
      <c r="C40" s="9"/>
      <c r="D40" s="10"/>
      <c r="E40" s="12"/>
      <c r="F40" s="12"/>
      <c r="G40" s="77">
        <f t="shared" si="1"/>
        <v>0</v>
      </c>
      <c r="H40" s="76">
        <f t="shared" si="4"/>
        <v>0</v>
      </c>
      <c r="I40" s="13"/>
      <c r="J40" s="58">
        <f t="shared" si="5"/>
        <v>0</v>
      </c>
      <c r="K40" s="62">
        <f t="shared" si="6"/>
        <v>0</v>
      </c>
    </row>
    <row r="41" spans="2:11" x14ac:dyDescent="0.3">
      <c r="B41" s="73">
        <v>36</v>
      </c>
      <c r="C41" s="9"/>
      <c r="D41" s="10"/>
      <c r="E41" s="12"/>
      <c r="F41" s="12"/>
      <c r="G41" s="77">
        <f t="shared" si="1"/>
        <v>0</v>
      </c>
      <c r="H41" s="76">
        <f t="shared" si="4"/>
        <v>0</v>
      </c>
      <c r="I41" s="13"/>
      <c r="J41" s="58">
        <f t="shared" si="5"/>
        <v>0</v>
      </c>
      <c r="K41" s="62">
        <f t="shared" si="6"/>
        <v>0</v>
      </c>
    </row>
    <row r="42" spans="2:11" x14ac:dyDescent="0.3">
      <c r="B42" s="73">
        <v>37</v>
      </c>
      <c r="C42" s="9"/>
      <c r="D42" s="10"/>
      <c r="E42" s="12"/>
      <c r="F42" s="12"/>
      <c r="G42" s="77">
        <f t="shared" si="1"/>
        <v>0</v>
      </c>
      <c r="H42" s="76">
        <f t="shared" si="4"/>
        <v>0</v>
      </c>
      <c r="I42" s="13"/>
      <c r="J42" s="58">
        <f t="shared" si="5"/>
        <v>0</v>
      </c>
      <c r="K42" s="62">
        <f t="shared" si="6"/>
        <v>0</v>
      </c>
    </row>
    <row r="43" spans="2:11" x14ac:dyDescent="0.3">
      <c r="B43" s="73">
        <v>38</v>
      </c>
      <c r="C43" s="9"/>
      <c r="D43" s="10"/>
      <c r="E43" s="12"/>
      <c r="F43" s="12"/>
      <c r="G43" s="77">
        <f t="shared" si="1"/>
        <v>0</v>
      </c>
      <c r="H43" s="76">
        <f t="shared" si="4"/>
        <v>0</v>
      </c>
      <c r="I43" s="13"/>
      <c r="J43" s="58">
        <f t="shared" si="5"/>
        <v>0</v>
      </c>
      <c r="K43" s="62">
        <f t="shared" si="6"/>
        <v>0</v>
      </c>
    </row>
    <row r="44" spans="2:11" x14ac:dyDescent="0.3">
      <c r="B44" s="73">
        <v>39</v>
      </c>
      <c r="C44" s="9"/>
      <c r="D44" s="10"/>
      <c r="E44" s="12"/>
      <c r="F44" s="12"/>
      <c r="G44" s="77">
        <f t="shared" si="1"/>
        <v>0</v>
      </c>
      <c r="H44" s="76">
        <f t="shared" si="4"/>
        <v>0</v>
      </c>
      <c r="I44" s="13"/>
      <c r="J44" s="58">
        <f t="shared" si="5"/>
        <v>0</v>
      </c>
      <c r="K44" s="62">
        <f t="shared" si="6"/>
        <v>0</v>
      </c>
    </row>
    <row r="45" spans="2:11" x14ac:dyDescent="0.3">
      <c r="B45" s="73">
        <v>40</v>
      </c>
      <c r="C45" s="9"/>
      <c r="D45" s="10"/>
      <c r="E45" s="12"/>
      <c r="F45" s="12"/>
      <c r="G45" s="77">
        <f t="shared" si="1"/>
        <v>0</v>
      </c>
      <c r="H45" s="76">
        <f t="shared" si="4"/>
        <v>0</v>
      </c>
      <c r="I45" s="13"/>
      <c r="J45" s="58">
        <f t="shared" si="5"/>
        <v>0</v>
      </c>
      <c r="K45" s="62">
        <f t="shared" si="6"/>
        <v>0</v>
      </c>
    </row>
    <row r="46" spans="2:11" x14ac:dyDescent="0.3">
      <c r="B46" s="73">
        <v>41</v>
      </c>
      <c r="C46" s="9"/>
      <c r="D46" s="10"/>
      <c r="E46" s="12"/>
      <c r="F46" s="12"/>
      <c r="G46" s="77">
        <f t="shared" si="1"/>
        <v>0</v>
      </c>
      <c r="H46" s="76">
        <f t="shared" si="4"/>
        <v>0</v>
      </c>
      <c r="I46" s="13"/>
      <c r="J46" s="58">
        <f t="shared" si="5"/>
        <v>0</v>
      </c>
      <c r="K46" s="62">
        <f t="shared" si="6"/>
        <v>0</v>
      </c>
    </row>
    <row r="47" spans="2:11" x14ac:dyDescent="0.3">
      <c r="B47" s="73">
        <v>42</v>
      </c>
      <c r="C47" s="9"/>
      <c r="D47" s="10"/>
      <c r="E47" s="12"/>
      <c r="F47" s="12"/>
      <c r="G47" s="77">
        <f t="shared" si="1"/>
        <v>0</v>
      </c>
      <c r="H47" s="76">
        <f t="shared" si="4"/>
        <v>0</v>
      </c>
      <c r="I47" s="13"/>
      <c r="J47" s="58">
        <f t="shared" si="5"/>
        <v>0</v>
      </c>
      <c r="K47" s="62">
        <f t="shared" si="6"/>
        <v>0</v>
      </c>
    </row>
    <row r="48" spans="2:11" x14ac:dyDescent="0.3">
      <c r="B48" s="73">
        <v>43</v>
      </c>
      <c r="C48" s="9"/>
      <c r="D48" s="10"/>
      <c r="E48" s="12"/>
      <c r="F48" s="12"/>
      <c r="G48" s="77">
        <f t="shared" si="1"/>
        <v>0</v>
      </c>
      <c r="H48" s="76">
        <f t="shared" si="4"/>
        <v>0</v>
      </c>
      <c r="I48" s="13"/>
      <c r="J48" s="58">
        <f t="shared" si="5"/>
        <v>0</v>
      </c>
      <c r="K48" s="62">
        <f t="shared" si="6"/>
        <v>0</v>
      </c>
    </row>
    <row r="49" spans="2:11" x14ac:dyDescent="0.3">
      <c r="B49" s="73">
        <v>44</v>
      </c>
      <c r="C49" s="9"/>
      <c r="D49" s="10"/>
      <c r="E49" s="12"/>
      <c r="F49" s="12"/>
      <c r="G49" s="77">
        <f t="shared" si="1"/>
        <v>0</v>
      </c>
      <c r="H49" s="76">
        <f t="shared" si="4"/>
        <v>0</v>
      </c>
      <c r="I49" s="13"/>
      <c r="J49" s="58">
        <f t="shared" si="5"/>
        <v>0</v>
      </c>
      <c r="K49" s="62">
        <f t="shared" si="6"/>
        <v>0</v>
      </c>
    </row>
    <row r="50" spans="2:11" x14ac:dyDescent="0.3">
      <c r="B50" s="73">
        <v>45</v>
      </c>
      <c r="C50" s="9"/>
      <c r="D50" s="10"/>
      <c r="E50" s="12"/>
      <c r="F50" s="12"/>
      <c r="G50" s="77">
        <f t="shared" si="1"/>
        <v>0</v>
      </c>
      <c r="H50" s="76">
        <f t="shared" si="4"/>
        <v>0</v>
      </c>
      <c r="I50" s="13"/>
      <c r="J50" s="58">
        <f t="shared" si="5"/>
        <v>0</v>
      </c>
      <c r="K50" s="62">
        <f t="shared" si="6"/>
        <v>0</v>
      </c>
    </row>
    <row r="51" spans="2:11" x14ac:dyDescent="0.3">
      <c r="B51" s="73">
        <v>46</v>
      </c>
      <c r="C51" s="9"/>
      <c r="D51" s="10"/>
      <c r="E51" s="12"/>
      <c r="F51" s="12"/>
      <c r="G51" s="77">
        <f t="shared" si="1"/>
        <v>0</v>
      </c>
      <c r="H51" s="76">
        <f t="shared" si="4"/>
        <v>0</v>
      </c>
      <c r="I51" s="13"/>
      <c r="J51" s="58">
        <f t="shared" si="5"/>
        <v>0</v>
      </c>
      <c r="K51" s="62">
        <f t="shared" si="6"/>
        <v>0</v>
      </c>
    </row>
    <row r="52" spans="2:11" x14ac:dyDescent="0.3">
      <c r="B52" s="73">
        <v>47</v>
      </c>
      <c r="C52" s="9"/>
      <c r="D52" s="10"/>
      <c r="E52" s="12"/>
      <c r="F52" s="12"/>
      <c r="G52" s="77">
        <f t="shared" si="1"/>
        <v>0</v>
      </c>
      <c r="H52" s="76">
        <f t="shared" si="4"/>
        <v>0</v>
      </c>
      <c r="I52" s="13"/>
      <c r="J52" s="58">
        <f t="shared" si="5"/>
        <v>0</v>
      </c>
      <c r="K52" s="62">
        <f t="shared" si="6"/>
        <v>0</v>
      </c>
    </row>
    <row r="53" spans="2:11" x14ac:dyDescent="0.3">
      <c r="B53" s="73">
        <v>48</v>
      </c>
      <c r="C53" s="9"/>
      <c r="D53" s="10"/>
      <c r="E53" s="12"/>
      <c r="F53" s="12"/>
      <c r="G53" s="77">
        <f t="shared" si="1"/>
        <v>0</v>
      </c>
      <c r="H53" s="76">
        <f t="shared" si="4"/>
        <v>0</v>
      </c>
      <c r="I53" s="13"/>
      <c r="J53" s="58">
        <f t="shared" si="5"/>
        <v>0</v>
      </c>
      <c r="K53" s="62">
        <f t="shared" si="6"/>
        <v>0</v>
      </c>
    </row>
    <row r="54" spans="2:11" x14ac:dyDescent="0.3">
      <c r="B54" s="73">
        <v>49</v>
      </c>
      <c r="C54" s="9"/>
      <c r="D54" s="10"/>
      <c r="E54" s="12"/>
      <c r="F54" s="12"/>
      <c r="G54" s="77">
        <f t="shared" si="1"/>
        <v>0</v>
      </c>
      <c r="H54" s="76">
        <f t="shared" si="4"/>
        <v>0</v>
      </c>
      <c r="I54" s="13"/>
      <c r="J54" s="58">
        <f t="shared" si="5"/>
        <v>0</v>
      </c>
      <c r="K54" s="62">
        <f t="shared" si="6"/>
        <v>0</v>
      </c>
    </row>
    <row r="55" spans="2:11" x14ac:dyDescent="0.3">
      <c r="B55" s="73">
        <v>50</v>
      </c>
      <c r="C55" s="9"/>
      <c r="D55" s="10"/>
      <c r="E55" s="12"/>
      <c r="F55" s="12"/>
      <c r="G55" s="77">
        <f t="shared" si="1"/>
        <v>0</v>
      </c>
      <c r="H55" s="76">
        <f t="shared" si="4"/>
        <v>0</v>
      </c>
      <c r="I55" s="13"/>
      <c r="J55" s="58">
        <f t="shared" si="5"/>
        <v>0</v>
      </c>
      <c r="K55" s="62">
        <f t="shared" si="6"/>
        <v>0</v>
      </c>
    </row>
    <row r="56" spans="2:11" x14ac:dyDescent="0.3">
      <c r="B56" s="73">
        <v>51</v>
      </c>
      <c r="C56" s="9"/>
      <c r="D56" s="10"/>
      <c r="E56" s="12"/>
      <c r="F56" s="12"/>
      <c r="G56" s="77">
        <f t="shared" si="1"/>
        <v>0</v>
      </c>
      <c r="H56" s="76">
        <f t="shared" si="4"/>
        <v>0</v>
      </c>
      <c r="I56" s="13"/>
      <c r="J56" s="58">
        <f t="shared" si="5"/>
        <v>0</v>
      </c>
      <c r="K56" s="62">
        <f t="shared" si="6"/>
        <v>0</v>
      </c>
    </row>
    <row r="57" spans="2:11" x14ac:dyDescent="0.3">
      <c r="B57" s="73">
        <v>52</v>
      </c>
      <c r="C57" s="9"/>
      <c r="D57" s="10"/>
      <c r="E57" s="12"/>
      <c r="F57" s="12"/>
      <c r="G57" s="77">
        <f t="shared" si="1"/>
        <v>0</v>
      </c>
      <c r="H57" s="76">
        <f t="shared" si="4"/>
        <v>0</v>
      </c>
      <c r="I57" s="13"/>
      <c r="J57" s="58">
        <f t="shared" si="5"/>
        <v>0</v>
      </c>
      <c r="K57" s="62">
        <f t="shared" si="6"/>
        <v>0</v>
      </c>
    </row>
    <row r="58" spans="2:11" x14ac:dyDescent="0.3">
      <c r="B58" s="73">
        <v>53</v>
      </c>
      <c r="C58" s="9"/>
      <c r="D58" s="10"/>
      <c r="E58" s="12"/>
      <c r="F58" s="12"/>
      <c r="G58" s="77">
        <f t="shared" si="1"/>
        <v>0</v>
      </c>
      <c r="H58" s="76">
        <f t="shared" si="4"/>
        <v>0</v>
      </c>
      <c r="I58" s="13"/>
      <c r="J58" s="58">
        <f t="shared" si="5"/>
        <v>0</v>
      </c>
      <c r="K58" s="62">
        <f t="shared" si="6"/>
        <v>0</v>
      </c>
    </row>
    <row r="59" spans="2:11" x14ac:dyDescent="0.3">
      <c r="B59" s="73">
        <v>54</v>
      </c>
      <c r="C59" s="9"/>
      <c r="D59" s="10"/>
      <c r="E59" s="12"/>
      <c r="F59" s="12"/>
      <c r="G59" s="77">
        <f t="shared" si="1"/>
        <v>0</v>
      </c>
      <c r="H59" s="76">
        <f t="shared" si="4"/>
        <v>0</v>
      </c>
      <c r="I59" s="13"/>
      <c r="J59" s="58">
        <f t="shared" si="5"/>
        <v>0</v>
      </c>
      <c r="K59" s="62">
        <f t="shared" si="6"/>
        <v>0</v>
      </c>
    </row>
    <row r="60" spans="2:11" x14ac:dyDescent="0.3">
      <c r="B60" s="73">
        <v>55</v>
      </c>
      <c r="C60" s="9"/>
      <c r="D60" s="10"/>
      <c r="E60" s="12"/>
      <c r="F60" s="12"/>
      <c r="G60" s="77">
        <f t="shared" si="1"/>
        <v>0</v>
      </c>
      <c r="H60" s="76">
        <f t="shared" si="4"/>
        <v>0</v>
      </c>
      <c r="I60" s="13"/>
      <c r="J60" s="58">
        <f t="shared" si="5"/>
        <v>0</v>
      </c>
      <c r="K60" s="62">
        <f t="shared" si="6"/>
        <v>0</v>
      </c>
    </row>
    <row r="61" spans="2:11" x14ac:dyDescent="0.3">
      <c r="B61" s="73">
        <v>56</v>
      </c>
      <c r="C61" s="9"/>
      <c r="D61" s="10"/>
      <c r="E61" s="12"/>
      <c r="F61" s="12"/>
      <c r="G61" s="77">
        <f t="shared" si="1"/>
        <v>0</v>
      </c>
      <c r="H61" s="76">
        <f t="shared" si="4"/>
        <v>0</v>
      </c>
      <c r="I61" s="13"/>
      <c r="J61" s="58">
        <f t="shared" si="5"/>
        <v>0</v>
      </c>
      <c r="K61" s="62">
        <f t="shared" si="6"/>
        <v>0</v>
      </c>
    </row>
    <row r="62" spans="2:11" x14ac:dyDescent="0.3">
      <c r="B62" s="73">
        <v>57</v>
      </c>
      <c r="C62" s="9"/>
      <c r="D62" s="10"/>
      <c r="E62" s="12"/>
      <c r="F62" s="12"/>
      <c r="G62" s="77">
        <f t="shared" si="1"/>
        <v>0</v>
      </c>
      <c r="H62" s="76">
        <f t="shared" si="4"/>
        <v>0</v>
      </c>
      <c r="I62" s="13"/>
      <c r="J62" s="58">
        <f t="shared" si="5"/>
        <v>0</v>
      </c>
      <c r="K62" s="62">
        <f t="shared" si="6"/>
        <v>0</v>
      </c>
    </row>
    <row r="63" spans="2:11" x14ac:dyDescent="0.3">
      <c r="B63" s="73">
        <v>58</v>
      </c>
      <c r="C63" s="9"/>
      <c r="D63" s="10"/>
      <c r="E63" s="12"/>
      <c r="F63" s="12"/>
      <c r="G63" s="77">
        <f t="shared" si="1"/>
        <v>0</v>
      </c>
      <c r="H63" s="76">
        <f t="shared" si="4"/>
        <v>0</v>
      </c>
      <c r="I63" s="13"/>
      <c r="J63" s="58">
        <f t="shared" si="5"/>
        <v>0</v>
      </c>
      <c r="K63" s="62">
        <f t="shared" si="6"/>
        <v>0</v>
      </c>
    </row>
    <row r="64" spans="2:11" x14ac:dyDescent="0.3">
      <c r="B64" s="73">
        <v>59</v>
      </c>
      <c r="C64" s="9"/>
      <c r="D64" s="10"/>
      <c r="E64" s="12"/>
      <c r="F64" s="12"/>
      <c r="G64" s="77">
        <f t="shared" si="1"/>
        <v>0</v>
      </c>
      <c r="H64" s="76">
        <f t="shared" si="4"/>
        <v>0</v>
      </c>
      <c r="I64" s="13"/>
      <c r="J64" s="58">
        <f t="shared" si="5"/>
        <v>0</v>
      </c>
      <c r="K64" s="62">
        <f t="shared" si="6"/>
        <v>0</v>
      </c>
    </row>
    <row r="65" spans="2:11" x14ac:dyDescent="0.3">
      <c r="B65" s="73">
        <v>60</v>
      </c>
      <c r="C65" s="9"/>
      <c r="D65" s="10"/>
      <c r="E65" s="12"/>
      <c r="F65" s="12"/>
      <c r="G65" s="77">
        <f t="shared" si="1"/>
        <v>0</v>
      </c>
      <c r="H65" s="76">
        <f t="shared" si="4"/>
        <v>0</v>
      </c>
      <c r="I65" s="13"/>
      <c r="J65" s="58">
        <f t="shared" si="5"/>
        <v>0</v>
      </c>
      <c r="K65" s="62">
        <f t="shared" si="6"/>
        <v>0</v>
      </c>
    </row>
    <row r="66" spans="2:11" x14ac:dyDescent="0.3">
      <c r="B66" s="73">
        <v>61</v>
      </c>
      <c r="C66" s="9"/>
      <c r="D66" s="10"/>
      <c r="E66" s="12"/>
      <c r="F66" s="12"/>
      <c r="G66" s="77">
        <f t="shared" si="1"/>
        <v>0</v>
      </c>
      <c r="H66" s="76">
        <f t="shared" si="4"/>
        <v>0</v>
      </c>
      <c r="I66" s="13"/>
      <c r="J66" s="58">
        <f t="shared" si="5"/>
        <v>0</v>
      </c>
      <c r="K66" s="62">
        <f t="shared" si="6"/>
        <v>0</v>
      </c>
    </row>
    <row r="67" spans="2:11" x14ac:dyDescent="0.3">
      <c r="B67" s="73">
        <v>62</v>
      </c>
      <c r="C67" s="9"/>
      <c r="D67" s="10"/>
      <c r="E67" s="12"/>
      <c r="F67" s="12"/>
      <c r="G67" s="77">
        <f t="shared" si="1"/>
        <v>0</v>
      </c>
      <c r="H67" s="76">
        <f t="shared" si="4"/>
        <v>0</v>
      </c>
      <c r="I67" s="13"/>
      <c r="J67" s="58">
        <f t="shared" si="5"/>
        <v>0</v>
      </c>
      <c r="K67" s="62">
        <f t="shared" si="6"/>
        <v>0</v>
      </c>
    </row>
    <row r="68" spans="2:11" x14ac:dyDescent="0.3">
      <c r="B68" s="73">
        <v>63</v>
      </c>
      <c r="C68" s="9"/>
      <c r="D68" s="10"/>
      <c r="E68" s="12"/>
      <c r="F68" s="12"/>
      <c r="G68" s="77">
        <f t="shared" si="1"/>
        <v>0</v>
      </c>
      <c r="H68" s="76">
        <f t="shared" si="4"/>
        <v>0</v>
      </c>
      <c r="I68" s="13"/>
      <c r="J68" s="58">
        <f t="shared" si="5"/>
        <v>0</v>
      </c>
      <c r="K68" s="62">
        <f t="shared" si="6"/>
        <v>0</v>
      </c>
    </row>
    <row r="69" spans="2:11" x14ac:dyDescent="0.3">
      <c r="B69" s="73">
        <v>64</v>
      </c>
      <c r="C69" s="9"/>
      <c r="D69" s="10"/>
      <c r="E69" s="12"/>
      <c r="F69" s="12"/>
      <c r="G69" s="77">
        <f t="shared" si="1"/>
        <v>0</v>
      </c>
      <c r="H69" s="76">
        <f t="shared" si="4"/>
        <v>0</v>
      </c>
      <c r="I69" s="13"/>
      <c r="J69" s="58">
        <f t="shared" si="5"/>
        <v>0</v>
      </c>
      <c r="K69" s="62">
        <f t="shared" si="6"/>
        <v>0</v>
      </c>
    </row>
    <row r="70" spans="2:11" x14ac:dyDescent="0.3">
      <c r="B70" s="73">
        <v>65</v>
      </c>
      <c r="C70" s="9"/>
      <c r="D70" s="10"/>
      <c r="E70" s="12"/>
      <c r="F70" s="12"/>
      <c r="G70" s="77">
        <f t="shared" si="1"/>
        <v>0</v>
      </c>
      <c r="H70" s="76">
        <f t="shared" si="4"/>
        <v>0</v>
      </c>
      <c r="I70" s="13"/>
      <c r="J70" s="58">
        <f t="shared" si="5"/>
        <v>0</v>
      </c>
      <c r="K70" s="62">
        <f t="shared" si="6"/>
        <v>0</v>
      </c>
    </row>
    <row r="71" spans="2:11" x14ac:dyDescent="0.3">
      <c r="B71" s="73">
        <v>66</v>
      </c>
      <c r="C71" s="9"/>
      <c r="D71" s="10"/>
      <c r="E71" s="12"/>
      <c r="F71" s="12"/>
      <c r="G71" s="77">
        <f t="shared" ref="G71:G105" si="7">F71*12</f>
        <v>0</v>
      </c>
      <c r="H71" s="76">
        <f t="shared" si="4"/>
        <v>0</v>
      </c>
      <c r="I71" s="13"/>
      <c r="J71" s="58">
        <f t="shared" si="5"/>
        <v>0</v>
      </c>
      <c r="K71" s="62">
        <f t="shared" si="6"/>
        <v>0</v>
      </c>
    </row>
    <row r="72" spans="2:11" x14ac:dyDescent="0.3">
      <c r="B72" s="73">
        <v>67</v>
      </c>
      <c r="C72" s="9"/>
      <c r="D72" s="10"/>
      <c r="E72" s="12"/>
      <c r="F72" s="12"/>
      <c r="G72" s="77">
        <f t="shared" si="7"/>
        <v>0</v>
      </c>
      <c r="H72" s="76">
        <f t="shared" si="4"/>
        <v>0</v>
      </c>
      <c r="I72" s="13"/>
      <c r="J72" s="58">
        <f t="shared" si="5"/>
        <v>0</v>
      </c>
      <c r="K72" s="62">
        <f t="shared" si="6"/>
        <v>0</v>
      </c>
    </row>
    <row r="73" spans="2:11" x14ac:dyDescent="0.3">
      <c r="B73" s="73">
        <v>68</v>
      </c>
      <c r="C73" s="9"/>
      <c r="D73" s="10"/>
      <c r="E73" s="12"/>
      <c r="F73" s="12"/>
      <c r="G73" s="77">
        <f t="shared" si="7"/>
        <v>0</v>
      </c>
      <c r="H73" s="76">
        <f t="shared" si="4"/>
        <v>0</v>
      </c>
      <c r="I73" s="13"/>
      <c r="J73" s="58">
        <f t="shared" si="5"/>
        <v>0</v>
      </c>
      <c r="K73" s="62">
        <f t="shared" si="6"/>
        <v>0</v>
      </c>
    </row>
    <row r="74" spans="2:11" x14ac:dyDescent="0.3">
      <c r="B74" s="73">
        <v>69</v>
      </c>
      <c r="C74" s="9"/>
      <c r="D74" s="10"/>
      <c r="E74" s="12"/>
      <c r="F74" s="12"/>
      <c r="G74" s="77">
        <f t="shared" si="7"/>
        <v>0</v>
      </c>
      <c r="H74" s="76">
        <f t="shared" si="4"/>
        <v>0</v>
      </c>
      <c r="I74" s="13"/>
      <c r="J74" s="58">
        <f t="shared" si="5"/>
        <v>0</v>
      </c>
      <c r="K74" s="62">
        <f t="shared" si="6"/>
        <v>0</v>
      </c>
    </row>
    <row r="75" spans="2:11" x14ac:dyDescent="0.3">
      <c r="B75" s="73">
        <v>70</v>
      </c>
      <c r="C75" s="9"/>
      <c r="D75" s="10"/>
      <c r="E75" s="12"/>
      <c r="F75" s="12"/>
      <c r="G75" s="77">
        <f t="shared" si="7"/>
        <v>0</v>
      </c>
      <c r="H75" s="76">
        <f t="shared" si="4"/>
        <v>0</v>
      </c>
      <c r="I75" s="13"/>
      <c r="J75" s="58">
        <f t="shared" si="5"/>
        <v>0</v>
      </c>
      <c r="K75" s="62">
        <f t="shared" si="6"/>
        <v>0</v>
      </c>
    </row>
    <row r="76" spans="2:11" x14ac:dyDescent="0.3">
      <c r="B76" s="73">
        <v>71</v>
      </c>
      <c r="C76" s="9"/>
      <c r="D76" s="10"/>
      <c r="E76" s="12"/>
      <c r="F76" s="12"/>
      <c r="G76" s="77">
        <f t="shared" si="7"/>
        <v>0</v>
      </c>
      <c r="H76" s="76">
        <f t="shared" si="4"/>
        <v>0</v>
      </c>
      <c r="I76" s="13"/>
      <c r="J76" s="58">
        <f t="shared" si="5"/>
        <v>0</v>
      </c>
      <c r="K76" s="62">
        <f t="shared" si="6"/>
        <v>0</v>
      </c>
    </row>
    <row r="77" spans="2:11" x14ac:dyDescent="0.3">
      <c r="B77" s="73">
        <v>72</v>
      </c>
      <c r="C77" s="9"/>
      <c r="D77" s="10"/>
      <c r="E77" s="12"/>
      <c r="F77" s="12"/>
      <c r="G77" s="77">
        <f t="shared" si="7"/>
        <v>0</v>
      </c>
      <c r="H77" s="76">
        <f t="shared" si="4"/>
        <v>0</v>
      </c>
      <c r="I77" s="13"/>
      <c r="J77" s="58">
        <f t="shared" si="5"/>
        <v>0</v>
      </c>
      <c r="K77" s="62">
        <f t="shared" si="6"/>
        <v>0</v>
      </c>
    </row>
    <row r="78" spans="2:11" x14ac:dyDescent="0.3">
      <c r="B78" s="73">
        <v>73</v>
      </c>
      <c r="C78" s="9"/>
      <c r="D78" s="10"/>
      <c r="E78" s="12"/>
      <c r="F78" s="12"/>
      <c r="G78" s="77">
        <f t="shared" si="7"/>
        <v>0</v>
      </c>
      <c r="H78" s="76">
        <f t="shared" si="4"/>
        <v>0</v>
      </c>
      <c r="I78" s="13"/>
      <c r="J78" s="58">
        <f t="shared" si="5"/>
        <v>0</v>
      </c>
      <c r="K78" s="62">
        <f t="shared" si="6"/>
        <v>0</v>
      </c>
    </row>
    <row r="79" spans="2:11" x14ac:dyDescent="0.3">
      <c r="B79" s="73">
        <v>74</v>
      </c>
      <c r="C79" s="9"/>
      <c r="D79" s="10"/>
      <c r="E79" s="12"/>
      <c r="F79" s="12"/>
      <c r="G79" s="77">
        <f t="shared" si="7"/>
        <v>0</v>
      </c>
      <c r="H79" s="76">
        <f t="shared" si="4"/>
        <v>0</v>
      </c>
      <c r="I79" s="13"/>
      <c r="J79" s="58">
        <f t="shared" si="5"/>
        <v>0</v>
      </c>
      <c r="K79" s="62">
        <f t="shared" si="6"/>
        <v>0</v>
      </c>
    </row>
    <row r="80" spans="2:11" x14ac:dyDescent="0.3">
      <c r="B80" s="73">
        <v>75</v>
      </c>
      <c r="C80" s="9"/>
      <c r="D80" s="10"/>
      <c r="E80" s="12"/>
      <c r="F80" s="12"/>
      <c r="G80" s="77">
        <f t="shared" si="7"/>
        <v>0</v>
      </c>
      <c r="H80" s="76">
        <f t="shared" si="4"/>
        <v>0</v>
      </c>
      <c r="I80" s="13"/>
      <c r="J80" s="58">
        <f t="shared" si="5"/>
        <v>0</v>
      </c>
      <c r="K80" s="62">
        <f t="shared" si="6"/>
        <v>0</v>
      </c>
    </row>
    <row r="81" spans="2:11" x14ac:dyDescent="0.3">
      <c r="B81" s="73">
        <v>76</v>
      </c>
      <c r="C81" s="9"/>
      <c r="D81" s="10"/>
      <c r="E81" s="12"/>
      <c r="F81" s="12"/>
      <c r="G81" s="77">
        <f t="shared" si="7"/>
        <v>0</v>
      </c>
      <c r="H81" s="76">
        <f t="shared" si="4"/>
        <v>0</v>
      </c>
      <c r="I81" s="13"/>
      <c r="J81" s="58">
        <f t="shared" si="5"/>
        <v>0</v>
      </c>
      <c r="K81" s="62">
        <f t="shared" si="6"/>
        <v>0</v>
      </c>
    </row>
    <row r="82" spans="2:11" x14ac:dyDescent="0.3">
      <c r="B82" s="73">
        <v>77</v>
      </c>
      <c r="C82" s="9"/>
      <c r="D82" s="10"/>
      <c r="E82" s="12"/>
      <c r="F82" s="12"/>
      <c r="G82" s="77">
        <f t="shared" si="7"/>
        <v>0</v>
      </c>
      <c r="H82" s="76">
        <f t="shared" si="4"/>
        <v>0</v>
      </c>
      <c r="I82" s="13"/>
      <c r="J82" s="58">
        <f t="shared" si="5"/>
        <v>0</v>
      </c>
      <c r="K82" s="62">
        <f t="shared" si="6"/>
        <v>0</v>
      </c>
    </row>
    <row r="83" spans="2:11" x14ac:dyDescent="0.3">
      <c r="B83" s="73">
        <v>78</v>
      </c>
      <c r="C83" s="9"/>
      <c r="D83" s="10"/>
      <c r="E83" s="12"/>
      <c r="F83" s="12"/>
      <c r="G83" s="77">
        <f t="shared" si="7"/>
        <v>0</v>
      </c>
      <c r="H83" s="76">
        <f t="shared" si="4"/>
        <v>0</v>
      </c>
      <c r="I83" s="13"/>
      <c r="J83" s="58">
        <f t="shared" si="5"/>
        <v>0</v>
      </c>
      <c r="K83" s="62">
        <f t="shared" si="6"/>
        <v>0</v>
      </c>
    </row>
    <row r="84" spans="2:11" x14ac:dyDescent="0.3">
      <c r="B84" s="73">
        <v>79</v>
      </c>
      <c r="C84" s="9"/>
      <c r="D84" s="10"/>
      <c r="E84" s="12"/>
      <c r="F84" s="12"/>
      <c r="G84" s="77">
        <f t="shared" si="7"/>
        <v>0</v>
      </c>
      <c r="H84" s="76">
        <f t="shared" si="4"/>
        <v>0</v>
      </c>
      <c r="I84" s="13"/>
      <c r="J84" s="58">
        <f t="shared" si="5"/>
        <v>0</v>
      </c>
      <c r="K84" s="62">
        <f t="shared" si="6"/>
        <v>0</v>
      </c>
    </row>
    <row r="85" spans="2:11" x14ac:dyDescent="0.3">
      <c r="B85" s="73">
        <v>80</v>
      </c>
      <c r="C85" s="9"/>
      <c r="D85" s="10"/>
      <c r="E85" s="12"/>
      <c r="F85" s="12"/>
      <c r="G85" s="77">
        <f t="shared" si="7"/>
        <v>0</v>
      </c>
      <c r="H85" s="76">
        <f t="shared" ref="H85:H105" si="8">G85*E85</f>
        <v>0</v>
      </c>
      <c r="I85" s="13"/>
      <c r="J85" s="58">
        <f t="shared" ref="J85:J105" si="9">H85*I85</f>
        <v>0</v>
      </c>
      <c r="K85" s="62">
        <f t="shared" ref="K85:K105" si="10">H85-J85</f>
        <v>0</v>
      </c>
    </row>
    <row r="86" spans="2:11" x14ac:dyDescent="0.3">
      <c r="B86" s="73">
        <v>81</v>
      </c>
      <c r="C86" s="9"/>
      <c r="D86" s="10"/>
      <c r="E86" s="12"/>
      <c r="F86" s="12"/>
      <c r="G86" s="77">
        <f t="shared" si="7"/>
        <v>0</v>
      </c>
      <c r="H86" s="76">
        <f t="shared" si="8"/>
        <v>0</v>
      </c>
      <c r="I86" s="13"/>
      <c r="J86" s="58">
        <f t="shared" si="9"/>
        <v>0</v>
      </c>
      <c r="K86" s="62">
        <f t="shared" si="10"/>
        <v>0</v>
      </c>
    </row>
    <row r="87" spans="2:11" x14ac:dyDescent="0.3">
      <c r="B87" s="73">
        <v>82</v>
      </c>
      <c r="C87" s="9"/>
      <c r="D87" s="10"/>
      <c r="E87" s="12"/>
      <c r="F87" s="12"/>
      <c r="G87" s="77">
        <f t="shared" si="7"/>
        <v>0</v>
      </c>
      <c r="H87" s="76">
        <f t="shared" si="8"/>
        <v>0</v>
      </c>
      <c r="I87" s="13"/>
      <c r="J87" s="58">
        <f t="shared" si="9"/>
        <v>0</v>
      </c>
      <c r="K87" s="62">
        <f t="shared" si="10"/>
        <v>0</v>
      </c>
    </row>
    <row r="88" spans="2:11" x14ac:dyDescent="0.3">
      <c r="B88" s="73">
        <v>83</v>
      </c>
      <c r="C88" s="9"/>
      <c r="D88" s="10"/>
      <c r="E88" s="12"/>
      <c r="F88" s="12"/>
      <c r="G88" s="77">
        <f t="shared" si="7"/>
        <v>0</v>
      </c>
      <c r="H88" s="76">
        <f t="shared" si="8"/>
        <v>0</v>
      </c>
      <c r="I88" s="13"/>
      <c r="J88" s="58">
        <f t="shared" si="9"/>
        <v>0</v>
      </c>
      <c r="K88" s="62">
        <f t="shared" si="10"/>
        <v>0</v>
      </c>
    </row>
    <row r="89" spans="2:11" x14ac:dyDescent="0.3">
      <c r="B89" s="73">
        <v>84</v>
      </c>
      <c r="C89" s="9"/>
      <c r="D89" s="10"/>
      <c r="E89" s="12"/>
      <c r="F89" s="12"/>
      <c r="G89" s="77">
        <f t="shared" si="7"/>
        <v>0</v>
      </c>
      <c r="H89" s="76">
        <f t="shared" si="8"/>
        <v>0</v>
      </c>
      <c r="I89" s="13"/>
      <c r="J89" s="58">
        <f t="shared" si="9"/>
        <v>0</v>
      </c>
      <c r="K89" s="62">
        <f t="shared" si="10"/>
        <v>0</v>
      </c>
    </row>
    <row r="90" spans="2:11" x14ac:dyDescent="0.3">
      <c r="B90" s="73">
        <v>85</v>
      </c>
      <c r="C90" s="9"/>
      <c r="D90" s="10"/>
      <c r="E90" s="12"/>
      <c r="F90" s="12"/>
      <c r="G90" s="77">
        <f t="shared" si="7"/>
        <v>0</v>
      </c>
      <c r="H90" s="76">
        <f t="shared" si="8"/>
        <v>0</v>
      </c>
      <c r="I90" s="13"/>
      <c r="J90" s="58">
        <f t="shared" si="9"/>
        <v>0</v>
      </c>
      <c r="K90" s="62">
        <f t="shared" si="10"/>
        <v>0</v>
      </c>
    </row>
    <row r="91" spans="2:11" x14ac:dyDescent="0.3">
      <c r="B91" s="73">
        <v>86</v>
      </c>
      <c r="C91" s="9"/>
      <c r="D91" s="10"/>
      <c r="E91" s="12"/>
      <c r="F91" s="12"/>
      <c r="G91" s="77">
        <f t="shared" si="7"/>
        <v>0</v>
      </c>
      <c r="H91" s="76">
        <f t="shared" si="8"/>
        <v>0</v>
      </c>
      <c r="I91" s="13"/>
      <c r="J91" s="58">
        <f t="shared" si="9"/>
        <v>0</v>
      </c>
      <c r="K91" s="62">
        <f t="shared" si="10"/>
        <v>0</v>
      </c>
    </row>
    <row r="92" spans="2:11" x14ac:dyDescent="0.3">
      <c r="B92" s="73">
        <v>87</v>
      </c>
      <c r="C92" s="9"/>
      <c r="D92" s="10"/>
      <c r="E92" s="12"/>
      <c r="F92" s="12"/>
      <c r="G92" s="77">
        <f t="shared" si="7"/>
        <v>0</v>
      </c>
      <c r="H92" s="76">
        <f t="shared" si="8"/>
        <v>0</v>
      </c>
      <c r="I92" s="13"/>
      <c r="J92" s="58">
        <f t="shared" si="9"/>
        <v>0</v>
      </c>
      <c r="K92" s="62">
        <f t="shared" si="10"/>
        <v>0</v>
      </c>
    </row>
    <row r="93" spans="2:11" x14ac:dyDescent="0.3">
      <c r="B93" s="73">
        <v>88</v>
      </c>
      <c r="C93" s="9"/>
      <c r="D93" s="10"/>
      <c r="E93" s="12"/>
      <c r="F93" s="12"/>
      <c r="G93" s="77">
        <f t="shared" si="7"/>
        <v>0</v>
      </c>
      <c r="H93" s="76">
        <f t="shared" si="8"/>
        <v>0</v>
      </c>
      <c r="I93" s="13"/>
      <c r="J93" s="58">
        <f t="shared" si="9"/>
        <v>0</v>
      </c>
      <c r="K93" s="62">
        <f t="shared" si="10"/>
        <v>0</v>
      </c>
    </row>
    <row r="94" spans="2:11" x14ac:dyDescent="0.3">
      <c r="B94" s="73">
        <v>89</v>
      </c>
      <c r="C94" s="9"/>
      <c r="D94" s="10"/>
      <c r="E94" s="12"/>
      <c r="F94" s="12"/>
      <c r="G94" s="77">
        <f t="shared" si="7"/>
        <v>0</v>
      </c>
      <c r="H94" s="76">
        <f t="shared" si="8"/>
        <v>0</v>
      </c>
      <c r="I94" s="13"/>
      <c r="J94" s="58">
        <f t="shared" si="9"/>
        <v>0</v>
      </c>
      <c r="K94" s="62">
        <f t="shared" si="10"/>
        <v>0</v>
      </c>
    </row>
    <row r="95" spans="2:11" x14ac:dyDescent="0.3">
      <c r="B95" s="73">
        <v>90</v>
      </c>
      <c r="C95" s="9"/>
      <c r="D95" s="10"/>
      <c r="E95" s="12"/>
      <c r="F95" s="12"/>
      <c r="G95" s="77">
        <f t="shared" si="7"/>
        <v>0</v>
      </c>
      <c r="H95" s="76">
        <f t="shared" si="8"/>
        <v>0</v>
      </c>
      <c r="I95" s="13"/>
      <c r="J95" s="58">
        <f t="shared" si="9"/>
        <v>0</v>
      </c>
      <c r="K95" s="62">
        <f t="shared" si="10"/>
        <v>0</v>
      </c>
    </row>
    <row r="96" spans="2:11" x14ac:dyDescent="0.3">
      <c r="B96" s="73">
        <v>91</v>
      </c>
      <c r="C96" s="9"/>
      <c r="D96" s="10"/>
      <c r="E96" s="12"/>
      <c r="F96" s="12"/>
      <c r="G96" s="77">
        <f t="shared" si="7"/>
        <v>0</v>
      </c>
      <c r="H96" s="76">
        <f t="shared" si="8"/>
        <v>0</v>
      </c>
      <c r="I96" s="13"/>
      <c r="J96" s="58">
        <f t="shared" si="9"/>
        <v>0</v>
      </c>
      <c r="K96" s="62">
        <f t="shared" si="10"/>
        <v>0</v>
      </c>
    </row>
    <row r="97" spans="2:11" x14ac:dyDescent="0.3">
      <c r="B97" s="73">
        <v>92</v>
      </c>
      <c r="C97" s="9"/>
      <c r="D97" s="10"/>
      <c r="E97" s="12"/>
      <c r="F97" s="12"/>
      <c r="G97" s="77">
        <f t="shared" si="7"/>
        <v>0</v>
      </c>
      <c r="H97" s="76">
        <f t="shared" si="8"/>
        <v>0</v>
      </c>
      <c r="I97" s="13"/>
      <c r="J97" s="58">
        <f t="shared" si="9"/>
        <v>0</v>
      </c>
      <c r="K97" s="62">
        <f t="shared" si="10"/>
        <v>0</v>
      </c>
    </row>
    <row r="98" spans="2:11" x14ac:dyDescent="0.3">
      <c r="B98" s="73">
        <v>93</v>
      </c>
      <c r="C98" s="9"/>
      <c r="D98" s="10"/>
      <c r="E98" s="12"/>
      <c r="F98" s="12"/>
      <c r="G98" s="77">
        <f t="shared" si="7"/>
        <v>0</v>
      </c>
      <c r="H98" s="76">
        <f t="shared" si="8"/>
        <v>0</v>
      </c>
      <c r="I98" s="13"/>
      <c r="J98" s="58">
        <f t="shared" si="9"/>
        <v>0</v>
      </c>
      <c r="K98" s="62">
        <f t="shared" si="10"/>
        <v>0</v>
      </c>
    </row>
    <row r="99" spans="2:11" x14ac:dyDescent="0.3">
      <c r="B99" s="73">
        <v>94</v>
      </c>
      <c r="C99" s="9"/>
      <c r="D99" s="10"/>
      <c r="E99" s="12"/>
      <c r="F99" s="12"/>
      <c r="G99" s="77">
        <f t="shared" si="7"/>
        <v>0</v>
      </c>
      <c r="H99" s="76">
        <f t="shared" si="8"/>
        <v>0</v>
      </c>
      <c r="I99" s="13"/>
      <c r="J99" s="58">
        <f t="shared" si="9"/>
        <v>0</v>
      </c>
      <c r="K99" s="62">
        <f t="shared" si="10"/>
        <v>0</v>
      </c>
    </row>
    <row r="100" spans="2:11" x14ac:dyDescent="0.3">
      <c r="B100" s="73">
        <v>95</v>
      </c>
      <c r="C100" s="9"/>
      <c r="D100" s="10"/>
      <c r="E100" s="12"/>
      <c r="F100" s="12"/>
      <c r="G100" s="77">
        <f t="shared" si="7"/>
        <v>0</v>
      </c>
      <c r="H100" s="76">
        <f t="shared" si="8"/>
        <v>0</v>
      </c>
      <c r="I100" s="13"/>
      <c r="J100" s="58">
        <f t="shared" si="9"/>
        <v>0</v>
      </c>
      <c r="K100" s="62">
        <f t="shared" si="10"/>
        <v>0</v>
      </c>
    </row>
    <row r="101" spans="2:11" x14ac:dyDescent="0.3">
      <c r="B101" s="73">
        <v>96</v>
      </c>
      <c r="C101" s="9"/>
      <c r="D101" s="10"/>
      <c r="E101" s="12"/>
      <c r="F101" s="12"/>
      <c r="G101" s="77">
        <f t="shared" si="7"/>
        <v>0</v>
      </c>
      <c r="H101" s="76">
        <f t="shared" si="8"/>
        <v>0</v>
      </c>
      <c r="I101" s="13"/>
      <c r="J101" s="58">
        <f t="shared" si="9"/>
        <v>0</v>
      </c>
      <c r="K101" s="62">
        <f t="shared" si="10"/>
        <v>0</v>
      </c>
    </row>
    <row r="102" spans="2:11" x14ac:dyDescent="0.3">
      <c r="B102" s="73">
        <v>97</v>
      </c>
      <c r="C102" s="9"/>
      <c r="D102" s="10"/>
      <c r="E102" s="12"/>
      <c r="F102" s="12"/>
      <c r="G102" s="77">
        <f t="shared" si="7"/>
        <v>0</v>
      </c>
      <c r="H102" s="76">
        <f t="shared" si="8"/>
        <v>0</v>
      </c>
      <c r="I102" s="13"/>
      <c r="J102" s="58">
        <f t="shared" si="9"/>
        <v>0</v>
      </c>
      <c r="K102" s="62">
        <f t="shared" si="10"/>
        <v>0</v>
      </c>
    </row>
    <row r="103" spans="2:11" x14ac:dyDescent="0.3">
      <c r="B103" s="73">
        <v>98</v>
      </c>
      <c r="C103" s="9"/>
      <c r="D103" s="10"/>
      <c r="E103" s="12"/>
      <c r="F103" s="12"/>
      <c r="G103" s="77">
        <f t="shared" si="7"/>
        <v>0</v>
      </c>
      <c r="H103" s="76">
        <f t="shared" si="8"/>
        <v>0</v>
      </c>
      <c r="I103" s="13"/>
      <c r="J103" s="58">
        <f t="shared" si="9"/>
        <v>0</v>
      </c>
      <c r="K103" s="62">
        <f t="shared" si="10"/>
        <v>0</v>
      </c>
    </row>
    <row r="104" spans="2:11" x14ac:dyDescent="0.3">
      <c r="B104" s="73">
        <v>99</v>
      </c>
      <c r="C104" s="9"/>
      <c r="D104" s="10"/>
      <c r="E104" s="12"/>
      <c r="F104" s="12"/>
      <c r="G104" s="77">
        <f t="shared" si="7"/>
        <v>0</v>
      </c>
      <c r="H104" s="76">
        <f t="shared" si="8"/>
        <v>0</v>
      </c>
      <c r="I104" s="13"/>
      <c r="J104" s="58">
        <f t="shared" si="9"/>
        <v>0</v>
      </c>
      <c r="K104" s="62">
        <f t="shared" si="10"/>
        <v>0</v>
      </c>
    </row>
    <row r="105" spans="2:11" x14ac:dyDescent="0.3">
      <c r="B105" s="73">
        <v>100</v>
      </c>
      <c r="C105" s="9"/>
      <c r="D105" s="10"/>
      <c r="E105" s="12"/>
      <c r="F105" s="12"/>
      <c r="G105" s="77">
        <f t="shared" si="7"/>
        <v>0</v>
      </c>
      <c r="H105" s="76">
        <f t="shared" si="8"/>
        <v>0</v>
      </c>
      <c r="I105" s="13"/>
      <c r="J105" s="58">
        <f t="shared" si="9"/>
        <v>0</v>
      </c>
      <c r="K105" s="62">
        <f t="shared" si="10"/>
        <v>0</v>
      </c>
    </row>
    <row r="106" spans="2:11" x14ac:dyDescent="0.3">
      <c r="B106" s="70" t="s">
        <v>17</v>
      </c>
      <c r="C106" s="70"/>
      <c r="D106" s="67" t="s">
        <v>3</v>
      </c>
      <c r="E106" s="68" t="s">
        <v>3</v>
      </c>
      <c r="F106" s="68"/>
      <c r="G106" s="68">
        <f>SUM(G6:G105)</f>
        <v>37884</v>
      </c>
      <c r="H106" s="56">
        <f>SUM(H6:H105)</f>
        <v>8414220</v>
      </c>
      <c r="I106" s="71" t="s">
        <v>3</v>
      </c>
      <c r="J106" s="56">
        <f>SUM(J6:J105)</f>
        <v>0</v>
      </c>
      <c r="K106" s="56">
        <f>SUM(K6:K105)</f>
        <v>8414220</v>
      </c>
    </row>
  </sheetData>
  <mergeCells count="1">
    <mergeCell ref="B106:C106"/>
  </mergeCells>
  <dataValidations count="1">
    <dataValidation type="list" allowBlank="1" showInputMessage="1" showErrorMessage="1" sqref="D6:D105" xr:uid="{00000000-0002-0000-0800-000000000000}">
      <formula1>jm</formula1>
    </dataValidation>
  </dataValidations>
  <pageMargins left="0.70866141732283472" right="0.70866141732283472" top="0.74803149606299213" bottom="0.74803149606299213" header="0.31496062992125984" footer="0.31496062992125984"/>
  <pageSetup scale="47" fitToHeight="0" orientation="landscape" r:id="rId1"/>
  <headerFooter>
    <oddHeader>&amp;R&amp;9© Igor Lazarević 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.</vt:lpstr>
      <vt:lpstr>Sadržaj</vt:lpstr>
      <vt:lpstr>Uputstvo</vt:lpstr>
      <vt:lpstr>Ulaganja</vt:lpstr>
      <vt:lpstr>Prihodi i rashodi</vt:lpstr>
      <vt:lpstr>Bilans uspeha</vt:lpstr>
      <vt:lpstr>Pokazatelji</vt:lpstr>
      <vt:lpstr>Obračun ulaganja</vt:lpstr>
      <vt:lpstr>Obračun prihoda od prodaje</vt:lpstr>
      <vt:lpstr>Obračun troškova materijala</vt:lpstr>
      <vt:lpstr>Obračun troškova energije</vt:lpstr>
      <vt:lpstr>Obračun amortizacije</vt:lpstr>
      <vt:lpstr>Obračun zarada</vt:lpstr>
      <vt:lpstr>'Obračun ulaganja'!jm</vt:lpstr>
      <vt:lpstr>Ulaganja!jm</vt:lpstr>
      <vt:lpstr>jm</vt:lpstr>
      <vt:lpstr>'Obračun amortizacije'!Print_Titles</vt:lpstr>
      <vt:lpstr>'Obračun prihoda od prodaje'!Print_Titles</vt:lpstr>
      <vt:lpstr>'Obračun troškova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 Lazarević</cp:lastModifiedBy>
  <cp:lastPrinted>2018-02-07T22:09:53Z</cp:lastPrinted>
  <dcterms:created xsi:type="dcterms:W3CDTF">2017-09-27T13:37:48Z</dcterms:created>
  <dcterms:modified xsi:type="dcterms:W3CDTF">2023-12-01T10:26:22Z</dcterms:modified>
</cp:coreProperties>
</file>