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minic/Downloads/preostalo/"/>
    </mc:Choice>
  </mc:AlternateContent>
  <xr:revisionPtr revIDLastSave="0" documentId="13_ncr:1_{594A25F9-187D-3144-9159-4BEA7079D8AF}" xr6:coauthVersionLast="47" xr6:coauthVersionMax="47" xr10:uidLastSave="{00000000-0000-0000-0000-000000000000}"/>
  <bookViews>
    <workbookView xWindow="0" yWindow="880" windowWidth="18980" windowHeight="22780" xr2:uid="{77A11C10-E849-4983-837A-0F554FE62414}"/>
  </bookViews>
  <sheets>
    <sheet name="tax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G21" i="2"/>
  <c r="E21" i="2"/>
  <c r="G23" i="2" l="1"/>
  <c r="G25" i="2" s="1"/>
  <c r="C10" i="2"/>
  <c r="E23" i="2" l="1"/>
  <c r="E25" i="2" s="1"/>
  <c r="G27" i="2"/>
  <c r="E27" i="2" l="1"/>
  <c r="C34" i="2" l="1"/>
  <c r="E34" i="2" s="1"/>
  <c r="G34" i="2" l="1"/>
  <c r="G35" i="2"/>
  <c r="G37" i="2" s="1"/>
  <c r="G39" i="2" s="1"/>
</calcChain>
</file>

<file path=xl/sharedStrings.xml><?xml version="1.0" encoding="utf-8"?>
<sst xmlns="http://schemas.openxmlformats.org/spreadsheetml/2006/main" count="31" uniqueCount="29">
  <si>
    <t>Samooporezivanje sa isplatom lične zarade</t>
  </si>
  <si>
    <t>Godišnji prihod</t>
  </si>
  <si>
    <t>Mesečni prihod</t>
  </si>
  <si>
    <t>Pretpostavke</t>
  </si>
  <si>
    <t>Kategorija</t>
  </si>
  <si>
    <t>Iznos koji pripada preduzetniku</t>
  </si>
  <si>
    <t>Poreske obaveze</t>
  </si>
  <si>
    <t>Neto prihod</t>
  </si>
  <si>
    <t>Bruto</t>
  </si>
  <si>
    <t>Ukupno, na mesečnom nivou</t>
  </si>
  <si>
    <t>Ukupno, na godišnjem nivou</t>
  </si>
  <si>
    <t>Obaveze na mesečnom nivou</t>
  </si>
  <si>
    <t>Obaveze na godišnjem nivou</t>
  </si>
  <si>
    <t>Godišnji porez na dohodak</t>
  </si>
  <si>
    <t>Dohodak</t>
  </si>
  <si>
    <t>Osnovica</t>
  </si>
  <si>
    <t>Poreske obaveze preduzetnika i fizičkog lica za  fiskalnu godinu</t>
  </si>
  <si>
    <t>Stopa</t>
  </si>
  <si>
    <t>Gruba projekcija poreskih obaveza za preduzetnike</t>
  </si>
  <si>
    <t>Ukupno godišnji porez na dohodak (po obe stope)</t>
  </si>
  <si>
    <t>u dinarima</t>
  </si>
  <si>
    <t>Osim lične zarade, preduzetnik ima poslovne troškove</t>
  </si>
  <si>
    <t>din</t>
  </si>
  <si>
    <t>Preduzetnik kao fizičko lice ne koristi odbitke za godišnji porez za članove porodice</t>
  </si>
  <si>
    <t xml:space="preserve">Koriste se parametri za obračun godišnjeg poreza koji su važili za 2023. godinu </t>
  </si>
  <si>
    <t>Lična zarada preduzetnika</t>
  </si>
  <si>
    <t>(min 40.143 din)</t>
  </si>
  <si>
    <t>Preduzetnik nije zaposlen na drugom mestu niti je penzioner i stariji je od 40 godina</t>
  </si>
  <si>
    <t>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</si>
</sst>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D_i_n_._-;\-* #,##0.00\ _D_i_n_._-;_-* &quot;-&quot;??\ _D_i_n_.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Garamond Premr Pro"/>
      <family val="1"/>
    </font>
    <font>
      <sz val="11"/>
      <color theme="1"/>
      <name val="Arial"/>
      <family val="2"/>
    </font>
    <font>
      <sz val="16"/>
      <color rgb="FF3AA249"/>
      <name val="Arial"/>
      <family val="2"/>
    </font>
    <font>
      <b/>
      <sz val="11"/>
      <color rgb="FF3AA249"/>
      <name val="Arial"/>
      <family val="2"/>
    </font>
    <font>
      <sz val="13"/>
      <color theme="0"/>
      <name val="Arial"/>
      <family val="2"/>
    </font>
    <font>
      <sz val="11"/>
      <color theme="0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6"/>
      <color theme="0"/>
      <name val="Arial"/>
      <family val="2"/>
    </font>
    <font>
      <b/>
      <sz val="20"/>
      <color theme="1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AA24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4" fontId="2" fillId="0" borderId="0" xfId="0" applyNumberFormat="1" applyFont="1"/>
    <xf numFmtId="9" fontId="2" fillId="0" borderId="0" xfId="2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165" fontId="3" fillId="0" borderId="0" xfId="1" applyFo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165" fontId="8" fillId="0" borderId="0" xfId="1" applyFont="1" applyAlignment="1">
      <alignment horizontal="center" vertical="top"/>
    </xf>
    <xf numFmtId="0" fontId="3" fillId="3" borderId="0" xfId="0" applyFont="1" applyFill="1"/>
    <xf numFmtId="165" fontId="3" fillId="3" borderId="0" xfId="1" applyFont="1" applyFill="1"/>
    <xf numFmtId="165" fontId="3" fillId="3" borderId="0" xfId="0" applyNumberFormat="1" applyFont="1" applyFill="1"/>
    <xf numFmtId="165" fontId="9" fillId="3" borderId="0" xfId="0" applyNumberFormat="1" applyFont="1" applyFill="1"/>
    <xf numFmtId="165" fontId="3" fillId="0" borderId="0" xfId="0" applyNumberFormat="1" applyFont="1"/>
    <xf numFmtId="9" fontId="3" fillId="0" borderId="0" xfId="0" applyNumberFormat="1" applyFont="1" applyAlignment="1">
      <alignment horizontal="center"/>
    </xf>
    <xf numFmtId="0" fontId="10" fillId="4" borderId="0" xfId="0" applyFont="1" applyFill="1"/>
    <xf numFmtId="0" fontId="11" fillId="0" borderId="0" xfId="0" applyFont="1"/>
    <xf numFmtId="165" fontId="12" fillId="4" borderId="0" xfId="0" applyNumberFormat="1" applyFont="1" applyFill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3AA24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609600</xdr:colOff>
      <xdr:row>2</xdr:row>
      <xdr:rowOff>627149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D4C2DB-F788-4D60-9387-3DAE826AF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2257425" cy="1027199"/>
        </a:xfrm>
        <a:prstGeom prst="rect">
          <a:avLst/>
        </a:prstGeom>
      </xdr:spPr>
    </xdr:pic>
    <xdr:clientData/>
  </xdr:twoCellAnchor>
  <xdr:twoCellAnchor editAs="oneCell">
    <xdr:from>
      <xdr:col>5</xdr:col>
      <xdr:colOff>406400</xdr:colOff>
      <xdr:row>0</xdr:row>
      <xdr:rowOff>152400</xdr:rowOff>
    </xdr:from>
    <xdr:to>
      <xdr:col>6</xdr:col>
      <xdr:colOff>2209800</xdr:colOff>
      <xdr:row>2</xdr:row>
      <xdr:rowOff>233560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5E3628BF-1FA3-0A1A-512D-93754DE08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778500" y="152400"/>
          <a:ext cx="2603500" cy="46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469E-8187-4841-B274-E992DAFFDE06}">
  <sheetPr>
    <pageSetUpPr fitToPage="1"/>
  </sheetPr>
  <dimension ref="A3:G41"/>
  <sheetViews>
    <sheetView tabSelected="1" workbookViewId="0">
      <selection activeCell="H11" sqref="H11"/>
    </sheetView>
  </sheetViews>
  <sheetFormatPr baseColWidth="10" defaultColWidth="9.1640625" defaultRowHeight="15" x14ac:dyDescent="0.2"/>
  <cols>
    <col min="1" max="1" width="9.1640625" style="1"/>
    <col min="2" max="2" width="15.6640625" style="1" customWidth="1"/>
    <col min="3" max="3" width="19.33203125" style="1" bestFit="1" customWidth="1"/>
    <col min="4" max="4" width="3.6640625" style="1" customWidth="1"/>
    <col min="5" max="5" width="22.6640625" style="1" customWidth="1"/>
    <col min="6" max="6" width="10.5" style="1" customWidth="1"/>
    <col min="7" max="7" width="30.5" style="1" customWidth="1"/>
    <col min="8" max="16384" width="9.1640625" style="1"/>
  </cols>
  <sheetData>
    <row r="3" spans="1:7" ht="63" customHeight="1" x14ac:dyDescent="0.2"/>
    <row r="4" spans="1:7" ht="25" x14ac:dyDescent="0.25">
      <c r="A4" s="20" t="s">
        <v>18</v>
      </c>
      <c r="B4" s="4"/>
      <c r="C4" s="4"/>
      <c r="D4" s="4"/>
      <c r="E4" s="4"/>
      <c r="F4" s="4"/>
      <c r="G4" s="4"/>
    </row>
    <row r="5" spans="1:7" ht="20" x14ac:dyDescent="0.2">
      <c r="A5" s="5" t="s">
        <v>0</v>
      </c>
      <c r="B5" s="4"/>
      <c r="C5" s="4"/>
      <c r="D5" s="4"/>
      <c r="E5" s="4"/>
      <c r="F5" s="4"/>
      <c r="G5" s="4"/>
    </row>
    <row r="6" spans="1:7" x14ac:dyDescent="0.2">
      <c r="A6" s="4"/>
      <c r="B6" s="4"/>
      <c r="C6" s="4"/>
      <c r="D6" s="4"/>
      <c r="E6" s="4"/>
      <c r="F6" s="4"/>
      <c r="G6" s="6" t="s">
        <v>20</v>
      </c>
    </row>
    <row r="7" spans="1:7" ht="17" x14ac:dyDescent="0.2">
      <c r="A7" s="7" t="s">
        <v>3</v>
      </c>
      <c r="B7" s="8"/>
      <c r="C7" s="8"/>
      <c r="D7" s="8"/>
      <c r="E7" s="8"/>
      <c r="F7" s="8"/>
      <c r="G7" s="8"/>
    </row>
    <row r="8" spans="1:7" x14ac:dyDescent="0.2">
      <c r="A8" s="4"/>
      <c r="B8" s="4"/>
      <c r="C8" s="4"/>
      <c r="D8" s="4"/>
      <c r="E8" s="4"/>
      <c r="F8" s="4"/>
      <c r="G8" s="4"/>
    </row>
    <row r="9" spans="1:7" x14ac:dyDescent="0.2">
      <c r="A9" s="4" t="s">
        <v>1</v>
      </c>
      <c r="B9" s="4"/>
      <c r="C9" s="9">
        <v>9000000</v>
      </c>
      <c r="D9" s="4" t="s">
        <v>28</v>
      </c>
      <c r="E9" s="4"/>
      <c r="F9" s="4"/>
      <c r="G9" s="4"/>
    </row>
    <row r="10" spans="1:7" x14ac:dyDescent="0.2">
      <c r="A10" s="4" t="s">
        <v>2</v>
      </c>
      <c r="B10" s="4"/>
      <c r="C10" s="9">
        <f>C9/12</f>
        <v>750000</v>
      </c>
      <c r="D10" s="4"/>
      <c r="E10" s="4"/>
      <c r="F10" s="4"/>
      <c r="G10" s="4"/>
    </row>
    <row r="11" spans="1:7" x14ac:dyDescent="0.2">
      <c r="A11" s="4" t="s">
        <v>21</v>
      </c>
      <c r="B11" s="4"/>
      <c r="C11" s="4"/>
      <c r="D11" s="4"/>
      <c r="E11" s="4"/>
      <c r="F11" s="4">
        <v>20000</v>
      </c>
      <c r="G11" s="9" t="s">
        <v>22</v>
      </c>
    </row>
    <row r="12" spans="1:7" x14ac:dyDescent="0.2">
      <c r="A12" s="4" t="s">
        <v>23</v>
      </c>
      <c r="B12" s="4"/>
      <c r="C12" s="4"/>
      <c r="D12" s="4"/>
      <c r="E12" s="4"/>
      <c r="F12" s="4"/>
      <c r="G12" s="9"/>
    </row>
    <row r="13" spans="1:7" x14ac:dyDescent="0.2">
      <c r="A13" s="4" t="s">
        <v>24</v>
      </c>
      <c r="B13" s="4"/>
      <c r="C13" s="4"/>
      <c r="D13" s="4"/>
      <c r="E13" s="4"/>
      <c r="F13" s="4"/>
      <c r="G13" s="9"/>
    </row>
    <row r="14" spans="1:7" x14ac:dyDescent="0.2">
      <c r="A14" s="4" t="s">
        <v>27</v>
      </c>
      <c r="B14" s="4"/>
      <c r="C14" s="4"/>
      <c r="D14" s="4"/>
      <c r="E14" s="4"/>
      <c r="F14" s="4"/>
      <c r="G14" s="9"/>
    </row>
    <row r="15" spans="1:7" x14ac:dyDescent="0.2">
      <c r="A15" s="4"/>
      <c r="B15" s="4"/>
      <c r="C15" s="4"/>
      <c r="D15" s="4"/>
      <c r="E15" s="4"/>
      <c r="F15" s="4"/>
      <c r="G15" s="9"/>
    </row>
    <row r="16" spans="1:7" x14ac:dyDescent="0.2">
      <c r="A16" s="4"/>
      <c r="B16" s="4"/>
      <c r="C16" s="4"/>
      <c r="D16" s="4"/>
      <c r="E16" s="4"/>
      <c r="F16" s="4"/>
      <c r="G16" s="4"/>
    </row>
    <row r="17" spans="1:7" ht="17" x14ac:dyDescent="0.2">
      <c r="A17" s="7" t="s">
        <v>11</v>
      </c>
      <c r="B17" s="8"/>
      <c r="C17" s="8"/>
      <c r="D17" s="8"/>
      <c r="E17" s="8"/>
      <c r="F17" s="8"/>
      <c r="G17" s="8"/>
    </row>
    <row r="18" spans="1:7" x14ac:dyDescent="0.2">
      <c r="A18" s="4"/>
      <c r="B18" s="4"/>
      <c r="C18" s="4"/>
      <c r="D18" s="4"/>
      <c r="E18" s="4"/>
      <c r="F18" s="4"/>
      <c r="G18" s="4"/>
    </row>
    <row r="19" spans="1:7" x14ac:dyDescent="0.2">
      <c r="A19" s="10" t="s">
        <v>4</v>
      </c>
      <c r="B19" s="10"/>
      <c r="C19" s="10" t="s">
        <v>8</v>
      </c>
      <c r="D19" s="10"/>
      <c r="E19" s="11" t="s">
        <v>5</v>
      </c>
      <c r="F19" s="10"/>
      <c r="G19" s="10" t="s">
        <v>6</v>
      </c>
    </row>
    <row r="20" spans="1:7" x14ac:dyDescent="0.2">
      <c r="A20" s="4"/>
      <c r="B20" s="4"/>
      <c r="C20" s="4"/>
      <c r="D20" s="4"/>
      <c r="E20" s="4"/>
      <c r="F20" s="4"/>
      <c r="G20" s="4"/>
    </row>
    <row r="21" spans="1:7" x14ac:dyDescent="0.2">
      <c r="A21" s="4" t="s">
        <v>25</v>
      </c>
      <c r="B21" s="4"/>
      <c r="C21" s="9">
        <v>59544.68</v>
      </c>
      <c r="D21" s="9"/>
      <c r="E21" s="9">
        <f>C21*0.591485</f>
        <v>35219.785049800004</v>
      </c>
      <c r="F21" s="9"/>
      <c r="G21" s="9">
        <f>C21-E21</f>
        <v>24324.894950199996</v>
      </c>
    </row>
    <row r="22" spans="1:7" x14ac:dyDescent="0.2">
      <c r="A22" s="4"/>
      <c r="B22" s="4"/>
      <c r="C22" s="12" t="s">
        <v>26</v>
      </c>
      <c r="D22" s="9"/>
      <c r="E22" s="9"/>
      <c r="F22" s="9"/>
      <c r="G22" s="9"/>
    </row>
    <row r="23" spans="1:7" x14ac:dyDescent="0.2">
      <c r="A23" s="4" t="s">
        <v>7</v>
      </c>
      <c r="B23" s="4"/>
      <c r="C23" s="9">
        <f>C10-C21-F11</f>
        <v>670455.31999999995</v>
      </c>
      <c r="D23" s="9"/>
      <c r="E23" s="9">
        <f>C23-G23</f>
        <v>603409.78799999994</v>
      </c>
      <c r="F23" s="9"/>
      <c r="G23" s="9">
        <f>C23*0.1</f>
        <v>67045.531999999992</v>
      </c>
    </row>
    <row r="24" spans="1:7" x14ac:dyDescent="0.2">
      <c r="A24" s="4"/>
      <c r="B24" s="4"/>
      <c r="C24" s="9"/>
      <c r="D24" s="9"/>
      <c r="E24" s="9"/>
      <c r="F24" s="9"/>
      <c r="G24" s="9"/>
    </row>
    <row r="25" spans="1:7" x14ac:dyDescent="0.2">
      <c r="A25" s="13" t="s">
        <v>9</v>
      </c>
      <c r="B25" s="13"/>
      <c r="C25" s="14"/>
      <c r="D25" s="14"/>
      <c r="E25" s="14">
        <f>SUM(E21:E24)</f>
        <v>638629.5730498</v>
      </c>
      <c r="F25" s="14"/>
      <c r="G25" s="14">
        <f>SUM(G21:G24)</f>
        <v>91370.426950199995</v>
      </c>
    </row>
    <row r="26" spans="1:7" x14ac:dyDescent="0.2">
      <c r="A26" s="4"/>
      <c r="B26" s="4"/>
      <c r="C26" s="4"/>
      <c r="D26" s="4"/>
      <c r="E26" s="4"/>
      <c r="F26" s="4"/>
      <c r="G26" s="4"/>
    </row>
    <row r="27" spans="1:7" x14ac:dyDescent="0.2">
      <c r="A27" s="13" t="s">
        <v>10</v>
      </c>
      <c r="B27" s="13"/>
      <c r="C27" s="13"/>
      <c r="D27" s="13"/>
      <c r="E27" s="15">
        <f>E25*12</f>
        <v>7663554.8765976001</v>
      </c>
      <c r="F27" s="13"/>
      <c r="G27" s="16">
        <f>G25*12</f>
        <v>1096445.1234023999</v>
      </c>
    </row>
    <row r="28" spans="1:7" x14ac:dyDescent="0.2">
      <c r="A28" s="4"/>
      <c r="B28" s="4"/>
      <c r="C28" s="4"/>
      <c r="D28" s="4"/>
      <c r="E28" s="4"/>
      <c r="F28" s="4"/>
      <c r="G28" s="4"/>
    </row>
    <row r="29" spans="1:7" x14ac:dyDescent="0.2">
      <c r="A29" s="4"/>
      <c r="B29" s="4"/>
      <c r="C29" s="4"/>
      <c r="D29" s="4"/>
      <c r="E29" s="4"/>
      <c r="F29" s="4"/>
      <c r="G29" s="17"/>
    </row>
    <row r="30" spans="1:7" ht="17" x14ac:dyDescent="0.2">
      <c r="A30" s="7" t="s">
        <v>12</v>
      </c>
      <c r="B30" s="7"/>
      <c r="C30" s="7"/>
      <c r="D30" s="7"/>
      <c r="E30" s="7"/>
      <c r="F30" s="7"/>
      <c r="G30" s="7"/>
    </row>
    <row r="31" spans="1:7" x14ac:dyDescent="0.2">
      <c r="A31" s="4"/>
      <c r="B31" s="4"/>
      <c r="C31" s="4"/>
      <c r="D31" s="4"/>
      <c r="E31" s="4"/>
      <c r="F31" s="4"/>
      <c r="G31" s="4"/>
    </row>
    <row r="32" spans="1:7" x14ac:dyDescent="0.2">
      <c r="A32" s="13" t="s">
        <v>4</v>
      </c>
      <c r="B32" s="13"/>
      <c r="C32" s="10" t="s">
        <v>14</v>
      </c>
      <c r="D32" s="10"/>
      <c r="E32" s="10" t="s">
        <v>15</v>
      </c>
      <c r="F32" s="10" t="s">
        <v>17</v>
      </c>
      <c r="G32" s="10" t="s">
        <v>6</v>
      </c>
    </row>
    <row r="33" spans="1:7" x14ac:dyDescent="0.2">
      <c r="A33" s="4"/>
      <c r="B33" s="4"/>
      <c r="C33" s="4"/>
      <c r="D33" s="4"/>
      <c r="E33" s="4"/>
      <c r="F33" s="4"/>
      <c r="G33" s="4"/>
    </row>
    <row r="34" spans="1:7" x14ac:dyDescent="0.2">
      <c r="A34" s="4" t="s">
        <v>13</v>
      </c>
      <c r="B34" s="4"/>
      <c r="C34" s="17">
        <f>E27</f>
        <v>7663554.8765976001</v>
      </c>
      <c r="D34" s="4"/>
      <c r="E34" s="17">
        <f>IF((C34-4269564)&gt;0,C34-4269564,0)-569275</f>
        <v>2824715.8765976001</v>
      </c>
      <c r="F34" s="18">
        <v>0.1</v>
      </c>
      <c r="G34" s="17">
        <f>IF(E34&lt;8539128,E34*F34,853913)</f>
        <v>282471.58765976003</v>
      </c>
    </row>
    <row r="35" spans="1:7" x14ac:dyDescent="0.2">
      <c r="A35" s="4"/>
      <c r="B35" s="4"/>
      <c r="C35" s="17"/>
      <c r="D35" s="4"/>
      <c r="E35" s="9"/>
      <c r="F35" s="18">
        <v>0.15</v>
      </c>
      <c r="G35" s="17">
        <f>IF(E34&gt;8539128,(E34-8539128)*F35,0)</f>
        <v>0</v>
      </c>
    </row>
    <row r="36" spans="1:7" x14ac:dyDescent="0.2">
      <c r="A36" s="4"/>
      <c r="B36" s="4"/>
      <c r="C36" s="4"/>
      <c r="D36" s="4"/>
      <c r="E36" s="4"/>
      <c r="F36" s="4"/>
      <c r="G36" s="4"/>
    </row>
    <row r="37" spans="1:7" x14ac:dyDescent="0.2">
      <c r="A37" s="13" t="s">
        <v>19</v>
      </c>
      <c r="B37" s="13"/>
      <c r="C37" s="13"/>
      <c r="D37" s="13"/>
      <c r="E37" s="13"/>
      <c r="F37" s="13"/>
      <c r="G37" s="16">
        <f>G35+G34</f>
        <v>282471.58765976003</v>
      </c>
    </row>
    <row r="38" spans="1:7" x14ac:dyDescent="0.2">
      <c r="A38" s="4"/>
      <c r="B38" s="4"/>
      <c r="C38" s="4"/>
      <c r="D38" s="4"/>
      <c r="E38" s="4"/>
      <c r="F38" s="4"/>
      <c r="G38" s="4"/>
    </row>
    <row r="39" spans="1:7" ht="20" x14ac:dyDescent="0.2">
      <c r="A39" s="19" t="s">
        <v>16</v>
      </c>
      <c r="B39" s="19"/>
      <c r="C39" s="19"/>
      <c r="D39" s="19"/>
      <c r="E39" s="19"/>
      <c r="F39" s="19"/>
      <c r="G39" s="21">
        <f>G37+G27</f>
        <v>1378916.7110621599</v>
      </c>
    </row>
    <row r="40" spans="1:7" x14ac:dyDescent="0.2">
      <c r="G40" s="2"/>
    </row>
    <row r="41" spans="1:7" x14ac:dyDescent="0.2">
      <c r="G41" s="3"/>
    </row>
  </sheetData>
  <pageMargins left="0.7" right="0.7" top="0.75" bottom="0.75" header="0.3" footer="0.3"/>
  <pageSetup paperSize="9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ADF8CB582784485215EEFA14A7128" ma:contentTypeVersion="16" ma:contentTypeDescription="Create a new document." ma:contentTypeScope="" ma:versionID="76ef97e1fae267731c11224ab8cb4ec8">
  <xsd:schema xmlns:xsd="http://www.w3.org/2001/XMLSchema" xmlns:xs="http://www.w3.org/2001/XMLSchema" xmlns:p="http://schemas.microsoft.com/office/2006/metadata/properties" xmlns:ns2="4b58d27e-5d21-4d00-936c-b7c9162a6a4a" xmlns:ns3="e976b894-8a65-4622-9864-e955c2617c75" targetNamespace="http://schemas.microsoft.com/office/2006/metadata/properties" ma:root="true" ma:fieldsID="ea95e755378460743460f25a131049bd" ns2:_="" ns3:_="">
    <xsd:import namespace="4b58d27e-5d21-4d00-936c-b7c9162a6a4a"/>
    <xsd:import namespace="e976b894-8a65-4622-9864-e955c2617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8d27e-5d21-4d00-936c-b7c9162a6a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ff2ee5f-2e04-45ee-9a06-8bf23c0a7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6b894-8a65-4622-9864-e955c2617c7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1d8a2a5-fda6-4e92-8ad6-51cd90d39ded}" ma:internalName="TaxCatchAll" ma:showField="CatchAllData" ma:web="e976b894-8a65-4622-9864-e955c2617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76b894-8a65-4622-9864-e955c2617c75" xsi:nil="true"/>
    <lcf76f155ced4ddcb4097134ff3c332f xmlns="4b58d27e-5d21-4d00-936c-b7c9162a6a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4E6D90-5253-4533-9C73-5FE751809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8d27e-5d21-4d00-936c-b7c9162a6a4a"/>
    <ds:schemaRef ds:uri="e976b894-8a65-4622-9864-e955c2617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4116BE-9DE1-4CC8-896F-5FAC1E18A9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80F689-C3B1-4A55-88F0-F4346E6D1E35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416a5f09-2a93-41c5-98f2-617507269b12"/>
    <ds:schemaRef ds:uri="http://schemas.microsoft.com/office/2006/metadata/properties"/>
    <ds:schemaRef ds:uri="http://purl.org/dc/terms/"/>
    <ds:schemaRef ds:uri="e976b894-8a65-4622-9864-e955c2617c75"/>
    <ds:schemaRef ds:uri="4b58d27e-5d21-4d00-936c-b7c9162a6a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WIN-7</dc:creator>
  <cp:lastModifiedBy>Ivan Minić</cp:lastModifiedBy>
  <cp:lastPrinted>2020-10-27T08:17:59Z</cp:lastPrinted>
  <dcterms:created xsi:type="dcterms:W3CDTF">2019-01-24T18:48:50Z</dcterms:created>
  <dcterms:modified xsi:type="dcterms:W3CDTF">2024-07-27T14:29:01Z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0x0101006C5ADF8CB582784485215EEFA14A7128</vt:lpwstr>
  </property>
  <property fmtid="{D5CDD505-2E9C-101B-9397-08002B2CF9AE}" pid="3" name="AuthorIds_UIVersion_512">
    <vt:lpwstr>6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