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2... Posao\10... Stručni tekstovi\Naša mreža (novo)\1... Tekstovi\23... Koliko nas košta jedan zaposleni\Novo\"/>
    </mc:Choice>
  </mc:AlternateContent>
  <xr:revisionPtr revIDLastSave="0" documentId="13_ncr:1_{5CCF65D6-1A3F-4B97-859F-4EFB97C9AF15}" xr6:coauthVersionLast="47" xr6:coauthVersionMax="47" xr10:uidLastSave="{00000000-0000-0000-0000-000000000000}"/>
  <bookViews>
    <workbookView xWindow="-108" yWindow="-108" windowWidth="23256" windowHeight="12456" xr2:uid="{CDFEAB48-4505-4BD7-B75F-DDECA35D5971}"/>
  </bookViews>
  <sheets>
    <sheet name="Po vrstama troškova" sheetId="2" r:id="rId1"/>
    <sheet name="Po radnim mestima" sheetId="3" r:id="rId2"/>
    <sheet name="Zbirno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3" l="1"/>
  <c r="R14" i="3" s="1"/>
  <c r="R67" i="3"/>
  <c r="R55" i="3"/>
  <c r="S55" i="3" s="1"/>
  <c r="Y55" i="3" s="1"/>
  <c r="R54" i="3"/>
  <c r="R53" i="3"/>
  <c r="R51" i="3"/>
  <c r="M74" i="3"/>
  <c r="N74" i="3" s="1"/>
  <c r="X74" i="3" s="1"/>
  <c r="M55" i="3"/>
  <c r="N55" i="3" s="1"/>
  <c r="X55" i="3" s="1"/>
  <c r="M54" i="3"/>
  <c r="N54" i="3" s="1"/>
  <c r="X54" i="3" s="1"/>
  <c r="M53" i="3"/>
  <c r="M51" i="3"/>
  <c r="N51" i="3" s="1"/>
  <c r="X51" i="3" s="1"/>
  <c r="H55" i="3"/>
  <c r="I55" i="3" s="1"/>
  <c r="W55" i="3" s="1"/>
  <c r="H54" i="3"/>
  <c r="H53" i="3"/>
  <c r="I53" i="3" s="1"/>
  <c r="W53" i="3" s="1"/>
  <c r="H51" i="3"/>
  <c r="I51" i="3" s="1"/>
  <c r="W51" i="3" s="1"/>
  <c r="C74" i="3"/>
  <c r="C73" i="3"/>
  <c r="D73" i="3" s="1"/>
  <c r="V73" i="3" s="1"/>
  <c r="C72" i="3"/>
  <c r="C71" i="3"/>
  <c r="C70" i="3"/>
  <c r="C69" i="3"/>
  <c r="D69" i="3" s="1"/>
  <c r="V69" i="3" s="1"/>
  <c r="C68" i="3"/>
  <c r="C67" i="3"/>
  <c r="C66" i="3"/>
  <c r="C65" i="3"/>
  <c r="D65" i="3" s="1"/>
  <c r="V65" i="3" s="1"/>
  <c r="C63" i="3"/>
  <c r="D63" i="3" s="1"/>
  <c r="V63" i="3" s="1"/>
  <c r="C62" i="3"/>
  <c r="D59" i="3"/>
  <c r="V59" i="3" s="1"/>
  <c r="C55" i="3"/>
  <c r="C51" i="3"/>
  <c r="S82" i="3"/>
  <c r="R82" i="3"/>
  <c r="Y82" i="3" s="1"/>
  <c r="N82" i="3"/>
  <c r="M82" i="3"/>
  <c r="X82" i="3" s="1"/>
  <c r="I82" i="3"/>
  <c r="H82" i="3"/>
  <c r="W82" i="3" s="1"/>
  <c r="D82" i="3"/>
  <c r="C82" i="3"/>
  <c r="V82" i="3" s="1"/>
  <c r="D74" i="3"/>
  <c r="V74" i="3" s="1"/>
  <c r="D72" i="3"/>
  <c r="V72" i="3" s="1"/>
  <c r="D71" i="3"/>
  <c r="V71" i="3" s="1"/>
  <c r="D68" i="3"/>
  <c r="V68" i="3" s="1"/>
  <c r="D66" i="3"/>
  <c r="V66" i="3" s="1"/>
  <c r="D62" i="3"/>
  <c r="V62" i="3" s="1"/>
  <c r="N59" i="3"/>
  <c r="X59" i="3" s="1"/>
  <c r="I59" i="3"/>
  <c r="W59" i="3" s="1"/>
  <c r="D55" i="3"/>
  <c r="V55" i="3" s="1"/>
  <c r="S54" i="3"/>
  <c r="Y54" i="3" s="1"/>
  <c r="I54" i="3"/>
  <c r="W54" i="3" s="1"/>
  <c r="S53" i="3"/>
  <c r="Y53" i="3" s="1"/>
  <c r="N53" i="3"/>
  <c r="X53" i="3" s="1"/>
  <c r="S51" i="3"/>
  <c r="Y51" i="3" s="1"/>
  <c r="Y49" i="3"/>
  <c r="X49" i="3"/>
  <c r="W49" i="3"/>
  <c r="V49" i="3"/>
  <c r="R29" i="3"/>
  <c r="R74" i="3" s="1"/>
  <c r="S74" i="3" s="1"/>
  <c r="Y74" i="3" s="1"/>
  <c r="R28" i="3"/>
  <c r="R73" i="3" s="1"/>
  <c r="S73" i="3" s="1"/>
  <c r="Y73" i="3" s="1"/>
  <c r="R27" i="3"/>
  <c r="R72" i="3" s="1"/>
  <c r="S72" i="3" s="1"/>
  <c r="Y72" i="3" s="1"/>
  <c r="R26" i="3"/>
  <c r="R71" i="3" s="1"/>
  <c r="S71" i="3" s="1"/>
  <c r="Y71" i="3" s="1"/>
  <c r="R25" i="3"/>
  <c r="R70" i="3" s="1"/>
  <c r="S70" i="3" s="1"/>
  <c r="Y70" i="3" s="1"/>
  <c r="R24" i="3"/>
  <c r="R69" i="3" s="1"/>
  <c r="S69" i="3" s="1"/>
  <c r="Y69" i="3" s="1"/>
  <c r="R23" i="3"/>
  <c r="R68" i="3" s="1"/>
  <c r="R22" i="3"/>
  <c r="R21" i="3"/>
  <c r="R66" i="3" s="1"/>
  <c r="S66" i="3" s="1"/>
  <c r="Y66" i="3" s="1"/>
  <c r="R20" i="3"/>
  <c r="R65" i="3" s="1"/>
  <c r="R18" i="3"/>
  <c r="R63" i="3" s="1"/>
  <c r="S63" i="3" s="1"/>
  <c r="Y63" i="3" s="1"/>
  <c r="R17" i="3"/>
  <c r="R62" i="3" s="1"/>
  <c r="S62" i="3" s="1"/>
  <c r="Y62" i="3" s="1"/>
  <c r="M29" i="3"/>
  <c r="M28" i="3"/>
  <c r="M73" i="3" s="1"/>
  <c r="N73" i="3" s="1"/>
  <c r="X73" i="3" s="1"/>
  <c r="M27" i="3"/>
  <c r="M72" i="3" s="1"/>
  <c r="N72" i="3" s="1"/>
  <c r="X72" i="3" s="1"/>
  <c r="M26" i="3"/>
  <c r="M71" i="3" s="1"/>
  <c r="N71" i="3" s="1"/>
  <c r="X71" i="3" s="1"/>
  <c r="M25" i="3"/>
  <c r="M70" i="3" s="1"/>
  <c r="N70" i="3" s="1"/>
  <c r="X70" i="3" s="1"/>
  <c r="M24" i="3"/>
  <c r="M69" i="3" s="1"/>
  <c r="N69" i="3" s="1"/>
  <c r="X69" i="3" s="1"/>
  <c r="M23" i="3"/>
  <c r="M68" i="3" s="1"/>
  <c r="M22" i="3"/>
  <c r="M67" i="3" s="1"/>
  <c r="M21" i="3"/>
  <c r="M66" i="3" s="1"/>
  <c r="N66" i="3" s="1"/>
  <c r="X66" i="3" s="1"/>
  <c r="M20" i="3"/>
  <c r="M65" i="3" s="1"/>
  <c r="N65" i="3" s="1"/>
  <c r="X65" i="3" s="1"/>
  <c r="M18" i="3"/>
  <c r="M63" i="3" s="1"/>
  <c r="N63" i="3" s="1"/>
  <c r="X63" i="3" s="1"/>
  <c r="M17" i="3"/>
  <c r="M62" i="3" s="1"/>
  <c r="N62" i="3" s="1"/>
  <c r="X62" i="3" s="1"/>
  <c r="M14" i="3"/>
  <c r="H29" i="3"/>
  <c r="H74" i="3" s="1"/>
  <c r="I74" i="3" s="1"/>
  <c r="W74" i="3" s="1"/>
  <c r="H28" i="3"/>
  <c r="H73" i="3" s="1"/>
  <c r="I73" i="3" s="1"/>
  <c r="W73" i="3" s="1"/>
  <c r="H27" i="3"/>
  <c r="H72" i="3" s="1"/>
  <c r="I72" i="3" s="1"/>
  <c r="W72" i="3" s="1"/>
  <c r="H26" i="3"/>
  <c r="H71" i="3" s="1"/>
  <c r="I71" i="3" s="1"/>
  <c r="W71" i="3" s="1"/>
  <c r="H25" i="3"/>
  <c r="H70" i="3" s="1"/>
  <c r="H24" i="3"/>
  <c r="H69" i="3" s="1"/>
  <c r="I69" i="3" s="1"/>
  <c r="W69" i="3" s="1"/>
  <c r="H23" i="3"/>
  <c r="H68" i="3" s="1"/>
  <c r="I68" i="3" s="1"/>
  <c r="W68" i="3" s="1"/>
  <c r="H22" i="3"/>
  <c r="H67" i="3" s="1"/>
  <c r="H21" i="3"/>
  <c r="H66" i="3" s="1"/>
  <c r="H20" i="3"/>
  <c r="H65" i="3" s="1"/>
  <c r="I65" i="3" s="1"/>
  <c r="W65" i="3" s="1"/>
  <c r="H18" i="3"/>
  <c r="H63" i="3" s="1"/>
  <c r="I63" i="3" s="1"/>
  <c r="W63" i="3" s="1"/>
  <c r="H17" i="3"/>
  <c r="H62" i="3" s="1"/>
  <c r="I62" i="3" s="1"/>
  <c r="W62" i="3" s="1"/>
  <c r="H14" i="3"/>
  <c r="C92" i="2"/>
  <c r="C16" i="3" s="1"/>
  <c r="H16" i="3" s="1"/>
  <c r="H61" i="3" s="1"/>
  <c r="C82" i="2"/>
  <c r="C15" i="3" s="1"/>
  <c r="C68" i="2"/>
  <c r="C55" i="2"/>
  <c r="C13" i="3" s="1"/>
  <c r="H13" i="3" s="1"/>
  <c r="H58" i="3" s="1"/>
  <c r="C46" i="2"/>
  <c r="C12" i="3" s="1"/>
  <c r="M12" i="3" s="1"/>
  <c r="M57" i="3" s="1"/>
  <c r="C34" i="2"/>
  <c r="C9" i="3" s="1"/>
  <c r="C54" i="3" s="1"/>
  <c r="D54" i="3" s="1"/>
  <c r="V54" i="3" s="1"/>
  <c r="C25" i="2"/>
  <c r="C8" i="3" s="1"/>
  <c r="C53" i="3" s="1"/>
  <c r="H15" i="3" l="1"/>
  <c r="H60" i="3" s="1"/>
  <c r="I60" i="3" s="1"/>
  <c r="W60" i="3" s="1"/>
  <c r="C60" i="3"/>
  <c r="D60" i="3" s="1"/>
  <c r="V60" i="3" s="1"/>
  <c r="H64" i="3"/>
  <c r="R64" i="3"/>
  <c r="C61" i="3"/>
  <c r="I70" i="3"/>
  <c r="W70" i="3" s="1"/>
  <c r="C57" i="3"/>
  <c r="D57" i="3" s="1"/>
  <c r="V57" i="3" s="1"/>
  <c r="C58" i="3"/>
  <c r="I58" i="3" s="1"/>
  <c r="W58" i="3" s="1"/>
  <c r="S67" i="3"/>
  <c r="Y67" i="3" s="1"/>
  <c r="S68" i="3"/>
  <c r="Y68" i="3" s="1"/>
  <c r="M64" i="3"/>
  <c r="I66" i="3"/>
  <c r="W66" i="3" s="1"/>
  <c r="S59" i="3"/>
  <c r="Y59" i="3" s="1"/>
  <c r="C64" i="3"/>
  <c r="D64" i="3" s="1"/>
  <c r="N68" i="3"/>
  <c r="X68" i="3" s="1"/>
  <c r="S65" i="3"/>
  <c r="Y65" i="3" s="1"/>
  <c r="D67" i="3"/>
  <c r="V67" i="3" s="1"/>
  <c r="N67" i="3"/>
  <c r="X67" i="3" s="1"/>
  <c r="D70" i="3"/>
  <c r="V70" i="3" s="1"/>
  <c r="D51" i="3"/>
  <c r="V51" i="3" s="1"/>
  <c r="D61" i="3"/>
  <c r="V61" i="3" s="1"/>
  <c r="S64" i="3"/>
  <c r="R12" i="3"/>
  <c r="R57" i="3" s="1"/>
  <c r="M13" i="3"/>
  <c r="M58" i="3" s="1"/>
  <c r="I61" i="3"/>
  <c r="W61" i="3" s="1"/>
  <c r="M15" i="3"/>
  <c r="M60" i="3" s="1"/>
  <c r="N60" i="3" s="1"/>
  <c r="X60" i="3" s="1"/>
  <c r="D53" i="3"/>
  <c r="V53" i="3" s="1"/>
  <c r="H12" i="3"/>
  <c r="H57" i="3" s="1"/>
  <c r="R15" i="3"/>
  <c r="R60" i="3" s="1"/>
  <c r="S60" i="3" s="1"/>
  <c r="Y60" i="3" s="1"/>
  <c r="M16" i="3"/>
  <c r="M61" i="3" s="1"/>
  <c r="N61" i="3" s="1"/>
  <c r="X61" i="3" s="1"/>
  <c r="R16" i="3"/>
  <c r="R61" i="3" s="1"/>
  <c r="S61" i="3" s="1"/>
  <c r="Y61" i="3" s="1"/>
  <c r="R13" i="3"/>
  <c r="R58" i="3" s="1"/>
  <c r="S58" i="3" s="1"/>
  <c r="Y58" i="3" s="1"/>
  <c r="M56" i="3" l="1"/>
  <c r="H56" i="3"/>
  <c r="C56" i="3"/>
  <c r="R56" i="3"/>
  <c r="D58" i="3"/>
  <c r="V58" i="3" s="1"/>
  <c r="S57" i="3"/>
  <c r="Y57" i="3" s="1"/>
  <c r="N58" i="3"/>
  <c r="X58" i="3" s="1"/>
  <c r="N64" i="3"/>
  <c r="X64" i="3" s="1"/>
  <c r="I67" i="3"/>
  <c r="W67" i="3" s="1"/>
  <c r="I64" i="3"/>
  <c r="W64" i="3" s="1"/>
  <c r="V64" i="3"/>
  <c r="Y64" i="3"/>
  <c r="D56" i="3"/>
  <c r="I57" i="3"/>
  <c r="W57" i="3" s="1"/>
  <c r="N57" i="3"/>
  <c r="X57" i="3" s="1"/>
  <c r="R2" i="4"/>
  <c r="N2" i="4"/>
  <c r="J2" i="4"/>
  <c r="F2" i="4"/>
  <c r="B2" i="4"/>
  <c r="R38" i="4"/>
  <c r="N38" i="4"/>
  <c r="J38" i="4"/>
  <c r="F38" i="4"/>
  <c r="B38" i="4"/>
  <c r="R37" i="4"/>
  <c r="N37" i="4"/>
  <c r="J37" i="4"/>
  <c r="F37" i="4"/>
  <c r="B37" i="4"/>
  <c r="R35" i="4"/>
  <c r="N35" i="4"/>
  <c r="J35" i="4"/>
  <c r="F35" i="4"/>
  <c r="B35" i="4"/>
  <c r="R34" i="4"/>
  <c r="N34" i="4"/>
  <c r="J34" i="4"/>
  <c r="F34" i="4"/>
  <c r="B34" i="4"/>
  <c r="R33" i="4"/>
  <c r="N33" i="4"/>
  <c r="J33" i="4"/>
  <c r="F33" i="4"/>
  <c r="B33" i="4"/>
  <c r="R31" i="4"/>
  <c r="N31" i="4"/>
  <c r="J31" i="4"/>
  <c r="F31" i="4"/>
  <c r="B31" i="4"/>
  <c r="R30" i="4"/>
  <c r="N30" i="4"/>
  <c r="J30" i="4"/>
  <c r="F30" i="4"/>
  <c r="B30" i="4"/>
  <c r="R29" i="4"/>
  <c r="N29" i="4"/>
  <c r="J29" i="4"/>
  <c r="F29" i="4"/>
  <c r="C29" i="4"/>
  <c r="B29" i="4"/>
  <c r="R28" i="4"/>
  <c r="N28" i="4"/>
  <c r="J28" i="4"/>
  <c r="F28" i="4"/>
  <c r="C28" i="4"/>
  <c r="B28" i="4"/>
  <c r="R27" i="4"/>
  <c r="N27" i="4"/>
  <c r="J27" i="4"/>
  <c r="F27" i="4"/>
  <c r="C27" i="4"/>
  <c r="B27" i="4"/>
  <c r="R26" i="4"/>
  <c r="N26" i="4"/>
  <c r="J26" i="4"/>
  <c r="F26" i="4"/>
  <c r="C26" i="4"/>
  <c r="B26" i="4"/>
  <c r="R25" i="4"/>
  <c r="N25" i="4"/>
  <c r="J25" i="4"/>
  <c r="F25" i="4"/>
  <c r="C25" i="4"/>
  <c r="B25" i="4"/>
  <c r="R24" i="4"/>
  <c r="N24" i="4"/>
  <c r="J24" i="4"/>
  <c r="F24" i="4"/>
  <c r="B24" i="4"/>
  <c r="R23" i="4"/>
  <c r="N23" i="4"/>
  <c r="J23" i="4"/>
  <c r="F23" i="4"/>
  <c r="C23" i="4"/>
  <c r="B23" i="4"/>
  <c r="R22" i="4"/>
  <c r="N22" i="4"/>
  <c r="J22" i="4"/>
  <c r="F22" i="4"/>
  <c r="C22" i="4"/>
  <c r="B22" i="4"/>
  <c r="R21" i="4"/>
  <c r="N21" i="4"/>
  <c r="J21" i="4"/>
  <c r="F21" i="4"/>
  <c r="C21" i="4"/>
  <c r="B21" i="4"/>
  <c r="R20" i="4"/>
  <c r="N20" i="4"/>
  <c r="J20" i="4"/>
  <c r="F20" i="4"/>
  <c r="C20" i="4"/>
  <c r="B20" i="4"/>
  <c r="R19" i="4"/>
  <c r="N19" i="4"/>
  <c r="J19" i="4"/>
  <c r="F19" i="4"/>
  <c r="B19" i="4"/>
  <c r="R18" i="4"/>
  <c r="N18" i="4"/>
  <c r="J18" i="4"/>
  <c r="F18" i="4"/>
  <c r="C18" i="4"/>
  <c r="B18" i="4"/>
  <c r="R17" i="4"/>
  <c r="N17" i="4"/>
  <c r="J17" i="4"/>
  <c r="F17" i="4"/>
  <c r="C17" i="4"/>
  <c r="B17" i="4"/>
  <c r="R16" i="4"/>
  <c r="N16" i="4"/>
  <c r="J16" i="4"/>
  <c r="F16" i="4"/>
  <c r="C16" i="4"/>
  <c r="B16" i="4"/>
  <c r="R15" i="4"/>
  <c r="N15" i="4"/>
  <c r="J15" i="4"/>
  <c r="F15" i="4"/>
  <c r="C15" i="4"/>
  <c r="B15" i="4"/>
  <c r="R14" i="4"/>
  <c r="N14" i="4"/>
  <c r="J14" i="4"/>
  <c r="F14" i="4"/>
  <c r="C14" i="4"/>
  <c r="B14" i="4"/>
  <c r="R13" i="4"/>
  <c r="N13" i="4"/>
  <c r="J13" i="4"/>
  <c r="F13" i="4"/>
  <c r="C13" i="4"/>
  <c r="B13" i="4"/>
  <c r="R12" i="4"/>
  <c r="N12" i="4"/>
  <c r="J12" i="4"/>
  <c r="F12" i="4"/>
  <c r="C12" i="4"/>
  <c r="B12" i="4"/>
  <c r="R11" i="4"/>
  <c r="N11" i="4"/>
  <c r="J11" i="4"/>
  <c r="F11" i="4"/>
  <c r="B11" i="4"/>
  <c r="R10" i="4"/>
  <c r="O10" i="4"/>
  <c r="N10" i="4"/>
  <c r="K10" i="4"/>
  <c r="J10" i="4"/>
  <c r="G10" i="4"/>
  <c r="F10" i="4"/>
  <c r="C10" i="4"/>
  <c r="B10" i="4"/>
  <c r="R9" i="4"/>
  <c r="O9" i="4"/>
  <c r="N9" i="4"/>
  <c r="K9" i="4"/>
  <c r="J9" i="4"/>
  <c r="G9" i="4"/>
  <c r="F9" i="4"/>
  <c r="C9" i="4"/>
  <c r="B9" i="4"/>
  <c r="R8" i="4"/>
  <c r="O8" i="4"/>
  <c r="N8" i="4"/>
  <c r="K8" i="4"/>
  <c r="J8" i="4"/>
  <c r="G8" i="4"/>
  <c r="F8" i="4"/>
  <c r="C8" i="4"/>
  <c r="B8" i="4"/>
  <c r="R7" i="4"/>
  <c r="N7" i="4"/>
  <c r="J7" i="4"/>
  <c r="F7" i="4"/>
  <c r="B7" i="4"/>
  <c r="R6" i="4"/>
  <c r="O6" i="4"/>
  <c r="N6" i="4"/>
  <c r="K6" i="4"/>
  <c r="J6" i="4"/>
  <c r="G6" i="4"/>
  <c r="F6" i="4"/>
  <c r="C6" i="4"/>
  <c r="B6" i="4"/>
  <c r="R5" i="4"/>
  <c r="N5" i="4"/>
  <c r="J5" i="4"/>
  <c r="F5" i="4"/>
  <c r="B5" i="4"/>
  <c r="R4" i="4"/>
  <c r="P4" i="4"/>
  <c r="O4" i="4"/>
  <c r="N4" i="4"/>
  <c r="L4" i="4"/>
  <c r="K4" i="4"/>
  <c r="J4" i="4"/>
  <c r="H4" i="4"/>
  <c r="G4" i="4"/>
  <c r="F4" i="4"/>
  <c r="D4" i="4"/>
  <c r="C4" i="4"/>
  <c r="B4" i="4"/>
  <c r="C24" i="4"/>
  <c r="S37" i="3"/>
  <c r="P37" i="4" s="1"/>
  <c r="R37" i="3"/>
  <c r="Y37" i="3" s="1"/>
  <c r="V37" i="4" s="1"/>
  <c r="N37" i="3"/>
  <c r="L37" i="4" s="1"/>
  <c r="M37" i="3"/>
  <c r="X37" i="3" s="1"/>
  <c r="U37" i="4" s="1"/>
  <c r="I37" i="3"/>
  <c r="H37" i="4" s="1"/>
  <c r="H37" i="3"/>
  <c r="W37" i="3" s="1"/>
  <c r="T37" i="4" s="1"/>
  <c r="D37" i="3"/>
  <c r="D37" i="4" s="1"/>
  <c r="C37" i="3"/>
  <c r="V37" i="3" s="1"/>
  <c r="S37" i="4" s="1"/>
  <c r="R7" i="3"/>
  <c r="M7" i="3"/>
  <c r="H7" i="3"/>
  <c r="C7" i="3"/>
  <c r="S29" i="3"/>
  <c r="Y29" i="3" s="1"/>
  <c r="V29" i="4" s="1"/>
  <c r="N29" i="3"/>
  <c r="X29" i="3" s="1"/>
  <c r="U29" i="4" s="1"/>
  <c r="I29" i="3"/>
  <c r="W29" i="3" s="1"/>
  <c r="T29" i="4" s="1"/>
  <c r="D29" i="3"/>
  <c r="V29" i="3" s="1"/>
  <c r="S29" i="4" s="1"/>
  <c r="S28" i="3"/>
  <c r="Y28" i="3" s="1"/>
  <c r="V28" i="4" s="1"/>
  <c r="N28" i="3"/>
  <c r="X28" i="3" s="1"/>
  <c r="U28" i="4" s="1"/>
  <c r="I28" i="3"/>
  <c r="W28" i="3" s="1"/>
  <c r="T28" i="4" s="1"/>
  <c r="D28" i="3"/>
  <c r="V28" i="3" s="1"/>
  <c r="S28" i="4" s="1"/>
  <c r="S27" i="3"/>
  <c r="Y27" i="3" s="1"/>
  <c r="V27" i="4" s="1"/>
  <c r="N27" i="3"/>
  <c r="X27" i="3" s="1"/>
  <c r="U27" i="4" s="1"/>
  <c r="I27" i="3"/>
  <c r="W27" i="3" s="1"/>
  <c r="T27" i="4" s="1"/>
  <c r="D27" i="3"/>
  <c r="V27" i="3" s="1"/>
  <c r="S27" i="4" s="1"/>
  <c r="S26" i="3"/>
  <c r="Y26" i="3" s="1"/>
  <c r="V26" i="4" s="1"/>
  <c r="N26" i="3"/>
  <c r="X26" i="3" s="1"/>
  <c r="U26" i="4" s="1"/>
  <c r="I26" i="3"/>
  <c r="W26" i="3" s="1"/>
  <c r="T26" i="4" s="1"/>
  <c r="D26" i="3"/>
  <c r="V26" i="3" s="1"/>
  <c r="S26" i="4" s="1"/>
  <c r="S25" i="3"/>
  <c r="Y25" i="3" s="1"/>
  <c r="V25" i="4" s="1"/>
  <c r="N25" i="3"/>
  <c r="X25" i="3" s="1"/>
  <c r="U25" i="4" s="1"/>
  <c r="I25" i="3"/>
  <c r="W25" i="3" s="1"/>
  <c r="T25" i="4" s="1"/>
  <c r="D25" i="3"/>
  <c r="V25" i="3" s="1"/>
  <c r="S25" i="4" s="1"/>
  <c r="S24" i="3"/>
  <c r="Y24" i="3" s="1"/>
  <c r="V24" i="4" s="1"/>
  <c r="N24" i="3"/>
  <c r="X24" i="3" s="1"/>
  <c r="U24" i="4" s="1"/>
  <c r="I24" i="3"/>
  <c r="W24" i="3" s="1"/>
  <c r="T24" i="4" s="1"/>
  <c r="D24" i="3"/>
  <c r="V24" i="3" s="1"/>
  <c r="S24" i="4" s="1"/>
  <c r="O23" i="4"/>
  <c r="N23" i="3"/>
  <c r="X23" i="3" s="1"/>
  <c r="U23" i="4" s="1"/>
  <c r="I23" i="3"/>
  <c r="W23" i="3" s="1"/>
  <c r="T23" i="4" s="1"/>
  <c r="D23" i="3"/>
  <c r="V23" i="3" s="1"/>
  <c r="S23" i="4" s="1"/>
  <c r="S22" i="3"/>
  <c r="Y22" i="3" s="1"/>
  <c r="V22" i="4" s="1"/>
  <c r="N22" i="3"/>
  <c r="X22" i="3" s="1"/>
  <c r="U22" i="4" s="1"/>
  <c r="I22" i="3"/>
  <c r="W22" i="3" s="1"/>
  <c r="T22" i="4" s="1"/>
  <c r="D22" i="3"/>
  <c r="V22" i="3" s="1"/>
  <c r="S22" i="4" s="1"/>
  <c r="S21" i="3"/>
  <c r="Y21" i="3" s="1"/>
  <c r="V21" i="4" s="1"/>
  <c r="K21" i="4"/>
  <c r="I21" i="3"/>
  <c r="W21" i="3" s="1"/>
  <c r="T21" i="4" s="1"/>
  <c r="D21" i="3"/>
  <c r="V21" i="3" s="1"/>
  <c r="S21" i="4" s="1"/>
  <c r="S20" i="3"/>
  <c r="Y20" i="3" s="1"/>
  <c r="V20" i="4" s="1"/>
  <c r="N20" i="3"/>
  <c r="X20" i="3" s="1"/>
  <c r="U20" i="4" s="1"/>
  <c r="I20" i="3"/>
  <c r="W20" i="3" s="1"/>
  <c r="T20" i="4" s="1"/>
  <c r="D20" i="3"/>
  <c r="V20" i="3" s="1"/>
  <c r="S20" i="4" s="1"/>
  <c r="C19" i="3"/>
  <c r="D19" i="3" s="1"/>
  <c r="V19" i="3" s="1"/>
  <c r="S19" i="4" s="1"/>
  <c r="S18" i="3"/>
  <c r="Y18" i="3" s="1"/>
  <c r="V18" i="4" s="1"/>
  <c r="N18" i="3"/>
  <c r="X18" i="3" s="1"/>
  <c r="U18" i="4" s="1"/>
  <c r="I18" i="3"/>
  <c r="W18" i="3" s="1"/>
  <c r="T18" i="4" s="1"/>
  <c r="D18" i="3"/>
  <c r="V18" i="3" s="1"/>
  <c r="S18" i="4" s="1"/>
  <c r="S17" i="3"/>
  <c r="Y17" i="3" s="1"/>
  <c r="V17" i="4" s="1"/>
  <c r="N17" i="3"/>
  <c r="X17" i="3" s="1"/>
  <c r="U17" i="4" s="1"/>
  <c r="I17" i="3"/>
  <c r="W17" i="3" s="1"/>
  <c r="T17" i="4" s="1"/>
  <c r="D17" i="3"/>
  <c r="V17" i="3" s="1"/>
  <c r="S17" i="4" s="1"/>
  <c r="S16" i="3"/>
  <c r="Y16" i="3" s="1"/>
  <c r="V16" i="4" s="1"/>
  <c r="N16" i="3"/>
  <c r="X16" i="3" s="1"/>
  <c r="U16" i="4" s="1"/>
  <c r="I16" i="3"/>
  <c r="W16" i="3" s="1"/>
  <c r="T16" i="4" s="1"/>
  <c r="D16" i="3"/>
  <c r="V16" i="3" s="1"/>
  <c r="S16" i="4" s="1"/>
  <c r="S15" i="3"/>
  <c r="Y15" i="3" s="1"/>
  <c r="V15" i="4" s="1"/>
  <c r="N15" i="3"/>
  <c r="X15" i="3" s="1"/>
  <c r="U15" i="4" s="1"/>
  <c r="I15" i="3"/>
  <c r="W15" i="3" s="1"/>
  <c r="T15" i="4" s="1"/>
  <c r="D15" i="3"/>
  <c r="V15" i="3" s="1"/>
  <c r="S15" i="4" s="1"/>
  <c r="S14" i="3"/>
  <c r="Y14" i="3" s="1"/>
  <c r="V14" i="4" s="1"/>
  <c r="N14" i="3"/>
  <c r="X14" i="3" s="1"/>
  <c r="U14" i="4" s="1"/>
  <c r="I14" i="3"/>
  <c r="W14" i="3" s="1"/>
  <c r="T14" i="4" s="1"/>
  <c r="D14" i="3"/>
  <c r="V14" i="3" s="1"/>
  <c r="S14" i="4" s="1"/>
  <c r="S13" i="3"/>
  <c r="Y13" i="3" s="1"/>
  <c r="V13" i="4" s="1"/>
  <c r="N13" i="3"/>
  <c r="X13" i="3" s="1"/>
  <c r="U13" i="4" s="1"/>
  <c r="I13" i="3"/>
  <c r="W13" i="3" s="1"/>
  <c r="T13" i="4" s="1"/>
  <c r="D13" i="3"/>
  <c r="V13" i="3" s="1"/>
  <c r="S13" i="4" s="1"/>
  <c r="S12" i="3"/>
  <c r="Y12" i="3" s="1"/>
  <c r="V12" i="4" s="1"/>
  <c r="N12" i="3"/>
  <c r="X12" i="3" s="1"/>
  <c r="U12" i="4" s="1"/>
  <c r="G12" i="4"/>
  <c r="D12" i="3"/>
  <c r="V12" i="3" s="1"/>
  <c r="S12" i="4" s="1"/>
  <c r="C11" i="3"/>
  <c r="D11" i="3" s="1"/>
  <c r="V11" i="3" s="1"/>
  <c r="S11" i="4" s="1"/>
  <c r="S10" i="3"/>
  <c r="N10" i="3"/>
  <c r="I10" i="3"/>
  <c r="D10" i="3"/>
  <c r="S9" i="3"/>
  <c r="Y9" i="3" s="1"/>
  <c r="V9" i="4" s="1"/>
  <c r="N9" i="3"/>
  <c r="X9" i="3" s="1"/>
  <c r="U9" i="4" s="1"/>
  <c r="I9" i="3"/>
  <c r="W9" i="3" s="1"/>
  <c r="T9" i="4" s="1"/>
  <c r="D9" i="3"/>
  <c r="V9" i="3" s="1"/>
  <c r="S9" i="4" s="1"/>
  <c r="S8" i="3"/>
  <c r="Y8" i="3" s="1"/>
  <c r="V8" i="4" s="1"/>
  <c r="N8" i="3"/>
  <c r="X8" i="3" s="1"/>
  <c r="U8" i="4" s="1"/>
  <c r="I8" i="3"/>
  <c r="H8" i="4" s="1"/>
  <c r="D8" i="3"/>
  <c r="V8" i="3" s="1"/>
  <c r="S8" i="4" s="1"/>
  <c r="S6" i="3"/>
  <c r="Y6" i="3" s="1"/>
  <c r="V6" i="4" s="1"/>
  <c r="N6" i="3"/>
  <c r="X6" i="3" s="1"/>
  <c r="U6" i="4" s="1"/>
  <c r="I6" i="3"/>
  <c r="W6" i="3" s="1"/>
  <c r="T6" i="4" s="1"/>
  <c r="D6" i="3"/>
  <c r="V6" i="3" s="1"/>
  <c r="S6" i="4" s="1"/>
  <c r="Y4" i="3"/>
  <c r="V4" i="4" s="1"/>
  <c r="X4" i="3"/>
  <c r="U4" i="4" s="1"/>
  <c r="W4" i="3"/>
  <c r="T4" i="4" s="1"/>
  <c r="V4" i="3"/>
  <c r="S4" i="4" s="1"/>
  <c r="H5" i="3" l="1"/>
  <c r="G5" i="4" s="1"/>
  <c r="H52" i="3"/>
  <c r="D7" i="3"/>
  <c r="V7" i="3" s="1"/>
  <c r="S7" i="4" s="1"/>
  <c r="C52" i="3"/>
  <c r="N7" i="3"/>
  <c r="X7" i="3" s="1"/>
  <c r="U7" i="4" s="1"/>
  <c r="M52" i="3"/>
  <c r="S7" i="3"/>
  <c r="Y7" i="3" s="1"/>
  <c r="V7" i="4" s="1"/>
  <c r="R52" i="3"/>
  <c r="I56" i="3"/>
  <c r="S56" i="3"/>
  <c r="V56" i="3"/>
  <c r="N56" i="3"/>
  <c r="L26" i="4"/>
  <c r="G16" i="4"/>
  <c r="D23" i="4"/>
  <c r="D18" i="4"/>
  <c r="O24" i="4"/>
  <c r="P24" i="4"/>
  <c r="D27" i="4"/>
  <c r="H20" i="4"/>
  <c r="W10" i="3"/>
  <c r="T10" i="4" s="1"/>
  <c r="H10" i="4"/>
  <c r="H16" i="4"/>
  <c r="L17" i="4"/>
  <c r="H21" i="4"/>
  <c r="G21" i="4"/>
  <c r="X10" i="3"/>
  <c r="U10" i="4" s="1"/>
  <c r="K18" i="4"/>
  <c r="G23" i="4"/>
  <c r="O26" i="4"/>
  <c r="O28" i="4"/>
  <c r="D6" i="4"/>
  <c r="P6" i="4"/>
  <c r="H9" i="4"/>
  <c r="L18" i="4"/>
  <c r="H23" i="4"/>
  <c r="D24" i="4"/>
  <c r="P26" i="4"/>
  <c r="P22" i="4"/>
  <c r="D25" i="4"/>
  <c r="H25" i="4"/>
  <c r="V10" i="3"/>
  <c r="S10" i="4" s="1"/>
  <c r="H29" i="4"/>
  <c r="Y10" i="3"/>
  <c r="V10" i="4" s="1"/>
  <c r="H6" i="4"/>
  <c r="L9" i="4"/>
  <c r="G25" i="4"/>
  <c r="L10" i="4"/>
  <c r="K13" i="4"/>
  <c r="H15" i="4"/>
  <c r="P17" i="4"/>
  <c r="O18" i="4"/>
  <c r="C19" i="4"/>
  <c r="L20" i="4"/>
  <c r="H24" i="4"/>
  <c r="O27" i="4"/>
  <c r="L29" i="4"/>
  <c r="L8" i="4"/>
  <c r="G26" i="4"/>
  <c r="P27" i="4"/>
  <c r="K37" i="4"/>
  <c r="G17" i="4"/>
  <c r="P18" i="4"/>
  <c r="K22" i="4"/>
  <c r="D28" i="4"/>
  <c r="L7" i="4"/>
  <c r="D10" i="4"/>
  <c r="H17" i="4"/>
  <c r="G18" i="4"/>
  <c r="D20" i="4"/>
  <c r="O20" i="4"/>
  <c r="L22" i="4"/>
  <c r="K23" i="4"/>
  <c r="K24" i="4"/>
  <c r="H26" i="4"/>
  <c r="G27" i="4"/>
  <c r="P28" i="4"/>
  <c r="D29" i="4"/>
  <c r="O29" i="4"/>
  <c r="K7" i="4"/>
  <c r="D19" i="4"/>
  <c r="L6" i="4"/>
  <c r="P9" i="4"/>
  <c r="P10" i="4"/>
  <c r="H18" i="4"/>
  <c r="P20" i="4"/>
  <c r="D21" i="4"/>
  <c r="O21" i="4"/>
  <c r="L23" i="4"/>
  <c r="L24" i="4"/>
  <c r="K25" i="4"/>
  <c r="H27" i="4"/>
  <c r="G28" i="4"/>
  <c r="P29" i="4"/>
  <c r="C37" i="4"/>
  <c r="L13" i="4"/>
  <c r="O7" i="4"/>
  <c r="P8" i="4"/>
  <c r="K17" i="4"/>
  <c r="G20" i="4"/>
  <c r="P21" i="4"/>
  <c r="D22" i="4"/>
  <c r="O22" i="4"/>
  <c r="L25" i="4"/>
  <c r="K26" i="4"/>
  <c r="H28" i="4"/>
  <c r="G29" i="4"/>
  <c r="O37" i="4"/>
  <c r="K27" i="4"/>
  <c r="G7" i="4"/>
  <c r="G22" i="4"/>
  <c r="O25" i="4"/>
  <c r="L27" i="4"/>
  <c r="K28" i="4"/>
  <c r="G37" i="4"/>
  <c r="D17" i="4"/>
  <c r="O17" i="4"/>
  <c r="K20" i="4"/>
  <c r="H22" i="4"/>
  <c r="G24" i="4"/>
  <c r="P25" i="4"/>
  <c r="D26" i="4"/>
  <c r="L28" i="4"/>
  <c r="K29" i="4"/>
  <c r="K16" i="4"/>
  <c r="L16" i="4"/>
  <c r="D16" i="4"/>
  <c r="O16" i="4"/>
  <c r="P16" i="4"/>
  <c r="K15" i="4"/>
  <c r="L15" i="4"/>
  <c r="D15" i="4"/>
  <c r="O15" i="4"/>
  <c r="P15" i="4"/>
  <c r="G15" i="4"/>
  <c r="L14" i="4"/>
  <c r="D14" i="4"/>
  <c r="O14" i="4"/>
  <c r="P14" i="4"/>
  <c r="K14" i="4"/>
  <c r="G14" i="4"/>
  <c r="H14" i="4"/>
  <c r="D13" i="4"/>
  <c r="O13" i="4"/>
  <c r="P13" i="4"/>
  <c r="G13" i="4"/>
  <c r="H13" i="4"/>
  <c r="D12" i="4"/>
  <c r="D11" i="4"/>
  <c r="O12" i="4"/>
  <c r="K12" i="4"/>
  <c r="C11" i="4"/>
  <c r="L12" i="4"/>
  <c r="P12" i="4"/>
  <c r="D9" i="4"/>
  <c r="C7" i="4"/>
  <c r="D8" i="4"/>
  <c r="R38" i="3"/>
  <c r="H38" i="3"/>
  <c r="C38" i="3"/>
  <c r="M38" i="3"/>
  <c r="N38" i="3"/>
  <c r="L38" i="4" s="1"/>
  <c r="H11" i="3"/>
  <c r="G11" i="4" s="1"/>
  <c r="M19" i="3"/>
  <c r="K19" i="4" s="1"/>
  <c r="W8" i="3"/>
  <c r="T8" i="4" s="1"/>
  <c r="R5" i="3"/>
  <c r="O5" i="4" s="1"/>
  <c r="R19" i="3"/>
  <c r="O19" i="4" s="1"/>
  <c r="H19" i="3"/>
  <c r="G19" i="4" s="1"/>
  <c r="C5" i="3"/>
  <c r="C5" i="4" s="1"/>
  <c r="I5" i="3"/>
  <c r="H5" i="4" s="1"/>
  <c r="M5" i="3"/>
  <c r="K5" i="4" s="1"/>
  <c r="M11" i="3"/>
  <c r="K11" i="4" s="1"/>
  <c r="N21" i="3"/>
  <c r="L21" i="4" s="1"/>
  <c r="S23" i="3"/>
  <c r="R11" i="3"/>
  <c r="O11" i="4" s="1"/>
  <c r="I12" i="3"/>
  <c r="I7" i="3"/>
  <c r="H7" i="4" s="1"/>
  <c r="D38" i="3" l="1"/>
  <c r="D38" i="4" s="1"/>
  <c r="D7" i="4"/>
  <c r="S38" i="3"/>
  <c r="P38" i="4" s="1"/>
  <c r="P7" i="4"/>
  <c r="S52" i="3"/>
  <c r="R50" i="3"/>
  <c r="R83" i="3"/>
  <c r="Y83" i="3" s="1"/>
  <c r="N52" i="3"/>
  <c r="M50" i="3"/>
  <c r="M83" i="3"/>
  <c r="X83" i="3" s="1"/>
  <c r="C50" i="3"/>
  <c r="C83" i="3"/>
  <c r="V83" i="3" s="1"/>
  <c r="D52" i="3"/>
  <c r="H83" i="3"/>
  <c r="W83" i="3" s="1"/>
  <c r="I52" i="3"/>
  <c r="H50" i="3"/>
  <c r="Y56" i="3"/>
  <c r="X56" i="3"/>
  <c r="W56" i="3"/>
  <c r="Y38" i="3"/>
  <c r="V38" i="4" s="1"/>
  <c r="O38" i="4"/>
  <c r="X38" i="3"/>
  <c r="U38" i="4" s="1"/>
  <c r="K38" i="4"/>
  <c r="Y23" i="3"/>
  <c r="V23" i="4" s="1"/>
  <c r="P23" i="4"/>
  <c r="W38" i="3"/>
  <c r="T38" i="4" s="1"/>
  <c r="G38" i="4"/>
  <c r="W12" i="3"/>
  <c r="T12" i="4" s="1"/>
  <c r="H12" i="4"/>
  <c r="V38" i="3"/>
  <c r="S38" i="4" s="1"/>
  <c r="C38" i="4"/>
  <c r="W7" i="3"/>
  <c r="T7" i="4" s="1"/>
  <c r="I38" i="3"/>
  <c r="H38" i="4" s="1"/>
  <c r="X21" i="3"/>
  <c r="U21" i="4" s="1"/>
  <c r="S19" i="3"/>
  <c r="P19" i="4" s="1"/>
  <c r="S5" i="3"/>
  <c r="P5" i="4" s="1"/>
  <c r="S11" i="3"/>
  <c r="P11" i="4" s="1"/>
  <c r="N11" i="3"/>
  <c r="L11" i="4" s="1"/>
  <c r="N19" i="3"/>
  <c r="L19" i="4" s="1"/>
  <c r="I11" i="3"/>
  <c r="H11" i="4" s="1"/>
  <c r="I19" i="3"/>
  <c r="H19" i="4" s="1"/>
  <c r="W5" i="3"/>
  <c r="T5" i="4" s="1"/>
  <c r="D5" i="3"/>
  <c r="D5" i="4" s="1"/>
  <c r="H30" i="3"/>
  <c r="C30" i="3"/>
  <c r="C30" i="4" s="1"/>
  <c r="M30" i="3"/>
  <c r="N5" i="3"/>
  <c r="L5" i="4" s="1"/>
  <c r="R30" i="3"/>
  <c r="C75" i="3" l="1"/>
  <c r="D50" i="3"/>
  <c r="S83" i="3"/>
  <c r="Y52" i="3"/>
  <c r="V52" i="3"/>
  <c r="D83" i="3"/>
  <c r="I50" i="3"/>
  <c r="W50" i="3" s="1"/>
  <c r="H75" i="3"/>
  <c r="X52" i="3"/>
  <c r="N83" i="3"/>
  <c r="N50" i="3"/>
  <c r="X50" i="3" s="1"/>
  <c r="M75" i="3"/>
  <c r="I83" i="3"/>
  <c r="W52" i="3"/>
  <c r="S50" i="3"/>
  <c r="Y50" i="3" s="1"/>
  <c r="R75" i="3"/>
  <c r="R35" i="3"/>
  <c r="O35" i="4" s="1"/>
  <c r="O30" i="4"/>
  <c r="M35" i="3"/>
  <c r="K35" i="4" s="1"/>
  <c r="K30" i="4"/>
  <c r="H35" i="3"/>
  <c r="G35" i="4" s="1"/>
  <c r="G30" i="4"/>
  <c r="H34" i="3"/>
  <c r="G34" i="4" s="1"/>
  <c r="M34" i="3"/>
  <c r="K34" i="4" s="1"/>
  <c r="R34" i="3"/>
  <c r="O34" i="4" s="1"/>
  <c r="Y11" i="3"/>
  <c r="V11" i="4" s="1"/>
  <c r="X11" i="3"/>
  <c r="U11" i="4" s="1"/>
  <c r="X5" i="3"/>
  <c r="U5" i="4" s="1"/>
  <c r="W11" i="3"/>
  <c r="T11" i="4" s="1"/>
  <c r="R33" i="3"/>
  <c r="O33" i="4" s="1"/>
  <c r="M33" i="3"/>
  <c r="K33" i="4" s="1"/>
  <c r="Y5" i="3"/>
  <c r="V5" i="4" s="1"/>
  <c r="W19" i="3"/>
  <c r="T19" i="4" s="1"/>
  <c r="H31" i="3"/>
  <c r="G31" i="4" s="1"/>
  <c r="H33" i="3"/>
  <c r="G33" i="4" s="1"/>
  <c r="X19" i="3"/>
  <c r="U19" i="4" s="1"/>
  <c r="Y19" i="3"/>
  <c r="V19" i="4" s="1"/>
  <c r="C34" i="3"/>
  <c r="C34" i="4" s="1"/>
  <c r="C35" i="3"/>
  <c r="C35" i="4" s="1"/>
  <c r="C33" i="3"/>
  <c r="C33" i="4" s="1"/>
  <c r="V5" i="3"/>
  <c r="S5" i="4" s="1"/>
  <c r="I30" i="3"/>
  <c r="C31" i="3"/>
  <c r="C31" i="4" s="1"/>
  <c r="D30" i="3"/>
  <c r="D30" i="4" s="1"/>
  <c r="N30" i="3"/>
  <c r="M31" i="3"/>
  <c r="K31" i="4" s="1"/>
  <c r="S30" i="3"/>
  <c r="R31" i="3"/>
  <c r="O31" i="4" s="1"/>
  <c r="H79" i="3" l="1"/>
  <c r="I75" i="3"/>
  <c r="I78" i="3" s="1"/>
  <c r="H76" i="3"/>
  <c r="H80" i="3"/>
  <c r="H78" i="3"/>
  <c r="R79" i="3"/>
  <c r="R80" i="3"/>
  <c r="R78" i="3"/>
  <c r="R76" i="3"/>
  <c r="S75" i="3"/>
  <c r="S78" i="3" s="1"/>
  <c r="N75" i="3"/>
  <c r="M78" i="3"/>
  <c r="M80" i="3"/>
  <c r="M76" i="3"/>
  <c r="M79" i="3"/>
  <c r="D75" i="3"/>
  <c r="D78" i="3" s="1"/>
  <c r="C76" i="3"/>
  <c r="C80" i="3"/>
  <c r="C79" i="3"/>
  <c r="C78" i="3"/>
  <c r="V50" i="3"/>
  <c r="S35" i="3"/>
  <c r="P35" i="4" s="1"/>
  <c r="P30" i="4"/>
  <c r="N34" i="3"/>
  <c r="L34" i="4" s="1"/>
  <c r="L30" i="4"/>
  <c r="I34" i="3"/>
  <c r="H34" i="4" s="1"/>
  <c r="H30" i="4"/>
  <c r="N33" i="3"/>
  <c r="L33" i="4" s="1"/>
  <c r="I35" i="3"/>
  <c r="H35" i="4" s="1"/>
  <c r="S33" i="3"/>
  <c r="P33" i="4" s="1"/>
  <c r="N35" i="3"/>
  <c r="L35" i="4" s="1"/>
  <c r="S34" i="3"/>
  <c r="P34" i="4" s="1"/>
  <c r="I31" i="3"/>
  <c r="H31" i="4" s="1"/>
  <c r="I33" i="3"/>
  <c r="H33" i="4" s="1"/>
  <c r="D35" i="3"/>
  <c r="D35" i="4" s="1"/>
  <c r="D34" i="3"/>
  <c r="D34" i="4" s="1"/>
  <c r="D33" i="3"/>
  <c r="D33" i="4" s="1"/>
  <c r="W30" i="3"/>
  <c r="W35" i="3" s="1"/>
  <c r="T35" i="4" s="1"/>
  <c r="V30" i="3"/>
  <c r="D31" i="3"/>
  <c r="D31" i="4" s="1"/>
  <c r="S31" i="3"/>
  <c r="P31" i="4" s="1"/>
  <c r="Y30" i="3"/>
  <c r="X30" i="3"/>
  <c r="N31" i="3"/>
  <c r="L31" i="4" s="1"/>
  <c r="N79" i="3" l="1"/>
  <c r="N80" i="3"/>
  <c r="N78" i="3"/>
  <c r="X75" i="3"/>
  <c r="N76" i="3"/>
  <c r="D80" i="3"/>
  <c r="D79" i="3"/>
  <c r="V75" i="3"/>
  <c r="D76" i="3"/>
  <c r="Y75" i="3"/>
  <c r="S80" i="3"/>
  <c r="S79" i="3"/>
  <c r="S76" i="3"/>
  <c r="I79" i="3"/>
  <c r="I80" i="3"/>
  <c r="I76" i="3"/>
  <c r="W75" i="3"/>
  <c r="Y31" i="3"/>
  <c r="V31" i="4" s="1"/>
  <c r="V30" i="4"/>
  <c r="X31" i="3"/>
  <c r="U31" i="4" s="1"/>
  <c r="U30" i="4"/>
  <c r="W34" i="3"/>
  <c r="T34" i="4" s="1"/>
  <c r="T30" i="4"/>
  <c r="V33" i="3"/>
  <c r="S33" i="4" s="1"/>
  <c r="S30" i="4"/>
  <c r="Y35" i="3"/>
  <c r="V35" i="4" s="1"/>
  <c r="Y34" i="3"/>
  <c r="V34" i="4" s="1"/>
  <c r="W31" i="3"/>
  <c r="T31" i="4" s="1"/>
  <c r="W33" i="3"/>
  <c r="T33" i="4" s="1"/>
  <c r="X33" i="3"/>
  <c r="U33" i="4" s="1"/>
  <c r="V31" i="3"/>
  <c r="S31" i="4" s="1"/>
  <c r="V35" i="3"/>
  <c r="S35" i="4" s="1"/>
  <c r="V34" i="3"/>
  <c r="S34" i="4" s="1"/>
  <c r="X35" i="3"/>
  <c r="U35" i="4" s="1"/>
  <c r="Y33" i="3"/>
  <c r="V33" i="4" s="1"/>
  <c r="X34" i="3"/>
  <c r="U34" i="4" s="1"/>
  <c r="X80" i="3" l="1"/>
  <c r="X78" i="3"/>
  <c r="X79" i="3"/>
  <c r="X76" i="3"/>
  <c r="Y79" i="3"/>
  <c r="Y80" i="3"/>
  <c r="Y76" i="3"/>
  <c r="Y78" i="3"/>
  <c r="W79" i="3"/>
  <c r="W80" i="3"/>
  <c r="W76" i="3"/>
  <c r="W78" i="3"/>
  <c r="V79" i="3"/>
  <c r="V76" i="3"/>
  <c r="V80" i="3"/>
  <c r="V78" i="3"/>
</calcChain>
</file>

<file path=xl/sharedStrings.xml><?xml version="1.0" encoding="utf-8"?>
<sst xmlns="http://schemas.openxmlformats.org/spreadsheetml/2006/main" count="609" uniqueCount="113">
  <si>
    <t>Komercijalista</t>
  </si>
  <si>
    <t>Vrsta troška</t>
  </si>
  <si>
    <t>Primanja zaposlenog</t>
  </si>
  <si>
    <t>Osnovna zarada</t>
  </si>
  <si>
    <t xml:space="preserve">Porezi i doprinosi </t>
  </si>
  <si>
    <t xml:space="preserve">Uvećanja i naknade </t>
  </si>
  <si>
    <t xml:space="preserve">Bonusi i nagrade  </t>
  </si>
  <si>
    <t xml:space="preserve">Ostala primanja </t>
  </si>
  <si>
    <t>Ulaganja u zaposlenog</t>
  </si>
  <si>
    <t>Troškovi zapošljavanja</t>
  </si>
  <si>
    <t>Troškovi uvođenja u posao</t>
  </si>
  <si>
    <t>Troškovi opreme i radnog prostora</t>
  </si>
  <si>
    <t>Troškovi obuke i kontinuiranog razvoja</t>
  </si>
  <si>
    <t xml:space="preserve">Troškovi dodatnih osiguranja zaposlenog </t>
  </si>
  <si>
    <t>Psihološka podrška i Wellness programi</t>
  </si>
  <si>
    <t xml:space="preserve">Ostali troškovi ulaganja u zaposlene </t>
  </si>
  <si>
    <t>Indirektni i skriveni troškovi</t>
  </si>
  <si>
    <t xml:space="preserve">Menadžment i administracija </t>
  </si>
  <si>
    <t xml:space="preserve">Infrastruktura, održavanje i bezbednost </t>
  </si>
  <si>
    <t xml:space="preserve">Troškovi smanjene produktivnosti </t>
  </si>
  <si>
    <t xml:space="preserve">Troškovi propuštenih mogućnosti </t>
  </si>
  <si>
    <t xml:space="preserve">Troškovi fluktuacije zaposlenih </t>
  </si>
  <si>
    <t xml:space="preserve">Troškovi rešavanja konflikata </t>
  </si>
  <si>
    <t xml:space="preserve">Troškovi neefikasnosti u radu </t>
  </si>
  <si>
    <t xml:space="preserve">Gubitak imidža i reputacije </t>
  </si>
  <si>
    <t xml:space="preserve">Gubitak znanja i iskustva </t>
  </si>
  <si>
    <t xml:space="preserve">Ostali skriveni troškovi </t>
  </si>
  <si>
    <t>Mesečni iznos</t>
  </si>
  <si>
    <t>Godišnji iznos</t>
  </si>
  <si>
    <t>Ukupni trošak / osnovna zarada</t>
  </si>
  <si>
    <t xml:space="preserve">Ukupni trošak  </t>
  </si>
  <si>
    <t>Direktor prodaje</t>
  </si>
  <si>
    <t>Računovođa</t>
  </si>
  <si>
    <t>Vozač</t>
  </si>
  <si>
    <t>Godišnji troškovi</t>
  </si>
  <si>
    <t>% ostalih primanja koji se oporezuje</t>
  </si>
  <si>
    <t>Primanja zaposlenog (% od ukupnog)</t>
  </si>
  <si>
    <t>Ulaganja u zaposlenog (% od ukupnog)</t>
  </si>
  <si>
    <t>Indirektni i skriveni troškovi (% od ukupnog)</t>
  </si>
  <si>
    <t xml:space="preserve">Nominalna stopa oporezivanja </t>
  </si>
  <si>
    <t>Porezi i doprinosi (% od neto zarade)</t>
  </si>
  <si>
    <t>Porezi i doprinosi (% od osnovne zarade)</t>
  </si>
  <si>
    <t>Uvećanje za prekovremeni rad</t>
  </si>
  <si>
    <t xml:space="preserve">Uvećanje za rad na dan praznika </t>
  </si>
  <si>
    <t xml:space="preserve">Uvećanje za noćni rad i rad u smenama </t>
  </si>
  <si>
    <t>Naknada za plaćeno odsustvo</t>
  </si>
  <si>
    <t>Naknada za godišnji odmor</t>
  </si>
  <si>
    <t xml:space="preserve">Naknada za bolovanje </t>
  </si>
  <si>
    <t>Naknada za prekid rada</t>
  </si>
  <si>
    <t xml:space="preserve">Naknada za minuli rad </t>
  </si>
  <si>
    <t>Naknada za odvojeni život od porodice</t>
  </si>
  <si>
    <t xml:space="preserve">Naknada za hranu </t>
  </si>
  <si>
    <t xml:space="preserve">Naknada za prevoz </t>
  </si>
  <si>
    <t>Naknada za službeni put</t>
  </si>
  <si>
    <t xml:space="preserve">Naknada za korišćenje sopstvenog vozila </t>
  </si>
  <si>
    <t xml:space="preserve">Naknada za smeštaj i ishranu na terenu </t>
  </si>
  <si>
    <t>Jubilarne nagrade</t>
  </si>
  <si>
    <t xml:space="preserve">Solidarna pomoć </t>
  </si>
  <si>
    <t xml:space="preserve">Razni pokloni </t>
  </si>
  <si>
    <t xml:space="preserve">Plaćene školarine </t>
  </si>
  <si>
    <t xml:space="preserve">Socijalni programi </t>
  </si>
  <si>
    <t xml:space="preserve">Ostala uvećanja i naknade </t>
  </si>
  <si>
    <t xml:space="preserve">Pozicija </t>
  </si>
  <si>
    <t>Godišnji bonus</t>
  </si>
  <si>
    <t xml:space="preserve">Nagrada za ostvarenje </t>
  </si>
  <si>
    <t xml:space="preserve">Vanredne stimulacije </t>
  </si>
  <si>
    <t>Ukupno</t>
  </si>
  <si>
    <t>Mesečno</t>
  </si>
  <si>
    <t xml:space="preserve">Zapošljavanje stranaca </t>
  </si>
  <si>
    <t xml:space="preserve">Realocation paket </t>
  </si>
  <si>
    <t>Oglas za posao</t>
  </si>
  <si>
    <t>Angažovanje agencije</t>
  </si>
  <si>
    <t>Finansiranje procesa selekcije</t>
  </si>
  <si>
    <t xml:space="preserve">Administracija </t>
  </si>
  <si>
    <t>Jedna osnovna zarada godišnje</t>
  </si>
  <si>
    <t>10% na ostvareni mesečni promet</t>
  </si>
  <si>
    <t>-</t>
  </si>
  <si>
    <t>Napomene</t>
  </si>
  <si>
    <t>Uvećanja i naknade</t>
  </si>
  <si>
    <t>Bonusi i nagrade</t>
  </si>
  <si>
    <t>Topli obrok</t>
  </si>
  <si>
    <t>Mesečni troškovi goriva</t>
  </si>
  <si>
    <t xml:space="preserve">Dnevnice u zemlji </t>
  </si>
  <si>
    <t xml:space="preserve">Hotelski smeštaj </t>
  </si>
  <si>
    <t xml:space="preserve">Onboarding proces </t>
  </si>
  <si>
    <t xml:space="preserve">Mentorstvo i koučing </t>
  </si>
  <si>
    <t xml:space="preserve">Materijali i dokumentacija </t>
  </si>
  <si>
    <t>Računari i oprema</t>
  </si>
  <si>
    <t xml:space="preserve">Mobilni i račun za mobilni </t>
  </si>
  <si>
    <t xml:space="preserve">Kancelarijski nameštaj </t>
  </si>
  <si>
    <t xml:space="preserve">Pribor i oprema za rad </t>
  </si>
  <si>
    <t xml:space="preserve">Troškovi radnog prostora </t>
  </si>
  <si>
    <t xml:space="preserve">Održavanje radnog prostora </t>
  </si>
  <si>
    <t xml:space="preserve">IT podrška </t>
  </si>
  <si>
    <t xml:space="preserve">Amortizacija na 5 godina </t>
  </si>
  <si>
    <t xml:space="preserve">Amortizacija na 10 godina </t>
  </si>
  <si>
    <t xml:space="preserve">Edukacija </t>
  </si>
  <si>
    <t xml:space="preserve">Usavršavanje </t>
  </si>
  <si>
    <t xml:space="preserve">Povezivanje i umrežavanje </t>
  </si>
  <si>
    <t xml:space="preserve">Tim bilding programi </t>
  </si>
  <si>
    <t xml:space="preserve">Podrška razvoju </t>
  </si>
  <si>
    <t xml:space="preserve">Sertifikati i licence </t>
  </si>
  <si>
    <t xml:space="preserve">Koučing i mentori </t>
  </si>
  <si>
    <t xml:space="preserve">Knjige i materijali </t>
  </si>
  <si>
    <t xml:space="preserve">Dodatno zdravstveno osiguranje </t>
  </si>
  <si>
    <t xml:space="preserve">Životno osiguranje </t>
  </si>
  <si>
    <t xml:space="preserve">Osiguranje od povrede na radu </t>
  </si>
  <si>
    <t xml:space="preserve">Ostala osiguranja </t>
  </si>
  <si>
    <t>Koeficijent</t>
  </si>
  <si>
    <t>Troškovi opreme i radnog prostora *</t>
  </si>
  <si>
    <t>* Automobil na lizing ili kredit</t>
  </si>
  <si>
    <t>* Bez automobila na lizing</t>
  </si>
  <si>
    <t>Menadžer prodaje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</si>
</sst>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entury Gothic"/>
      <family val="2"/>
      <charset val="238"/>
      <scheme val="minor"/>
    </font>
    <font>
      <sz val="11"/>
      <color theme="1"/>
      <name val="Century Gothic"/>
      <family val="2"/>
      <charset val="238"/>
      <scheme val="minor"/>
    </font>
    <font>
      <b/>
      <sz val="18"/>
      <color theme="1"/>
      <name val="Aptos Light"/>
      <family val="2"/>
    </font>
    <font>
      <sz val="12"/>
      <color theme="1"/>
      <name val="Aptos Light"/>
      <family val="2"/>
    </font>
    <font>
      <b/>
      <sz val="12"/>
      <color theme="1"/>
      <name val="Aptos Light"/>
      <family val="2"/>
    </font>
    <font>
      <sz val="12"/>
      <name val="Aptos Light"/>
      <family val="2"/>
    </font>
    <font>
      <b/>
      <sz val="12"/>
      <name val="Aptos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FFD9E8"/>
        <bgColor indexed="64"/>
      </patternFill>
    </fill>
    <fill>
      <patternFill patternType="solid">
        <fgColor rgb="FFFFAFCF"/>
        <bgColor indexed="64"/>
      </patternFill>
    </fill>
  </fills>
  <borders count="8">
    <border>
      <left/>
      <right/>
      <top/>
      <bottom/>
      <diagonal/>
    </border>
    <border>
      <left/>
      <right/>
      <top style="dotted">
        <color rgb="FFCC004E"/>
      </top>
      <bottom style="dotted">
        <color rgb="FFCC004E"/>
      </bottom>
      <diagonal/>
    </border>
    <border>
      <left/>
      <right/>
      <top style="dotted">
        <color rgb="FFCC004E"/>
      </top>
      <bottom/>
      <diagonal/>
    </border>
    <border>
      <left/>
      <right/>
      <top/>
      <bottom style="dotted">
        <color rgb="FFCC004E"/>
      </bottom>
      <diagonal/>
    </border>
    <border>
      <left/>
      <right/>
      <top style="hair">
        <color rgb="FFCC004E"/>
      </top>
      <bottom style="hair">
        <color rgb="FFCC004E"/>
      </bottom>
      <diagonal/>
    </border>
    <border>
      <left/>
      <right/>
      <top style="hair">
        <color rgb="FFCC004E"/>
      </top>
      <bottom/>
      <diagonal/>
    </border>
    <border>
      <left/>
      <right/>
      <top/>
      <bottom style="hair">
        <color rgb="FFCC004E"/>
      </bottom>
      <diagonal/>
    </border>
    <border>
      <left style="thin">
        <color rgb="FFCC004E"/>
      </left>
      <right style="thin">
        <color rgb="FFCC004E"/>
      </right>
      <top style="thin">
        <color rgb="FFCC004E"/>
      </top>
      <bottom style="thin">
        <color rgb="FFCC004E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4" fontId="2" fillId="0" borderId="0" xfId="0" applyNumberFormat="1" applyFont="1" applyAlignment="1">
      <alignment horizontal="left" vertical="center" indent="1"/>
    </xf>
    <xf numFmtId="3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left" vertical="center" indent="1"/>
    </xf>
    <xf numFmtId="4" fontId="4" fillId="3" borderId="1" xfId="0" applyNumberFormat="1" applyFont="1" applyFill="1" applyBorder="1" applyAlignment="1">
      <alignment horizontal="left" vertical="center" indent="1"/>
    </xf>
    <xf numFmtId="3" fontId="4" fillId="3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left" vertical="center" indent="1"/>
    </xf>
    <xf numFmtId="3" fontId="3" fillId="0" borderId="1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3" fontId="4" fillId="3" borderId="3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left" vertical="center" indent="1"/>
    </xf>
    <xf numFmtId="3" fontId="4" fillId="2" borderId="2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4" fontId="3" fillId="0" borderId="1" xfId="0" applyNumberFormat="1" applyFont="1" applyBorder="1" applyAlignment="1">
      <alignment horizontal="left" vertical="center" indent="3"/>
    </xf>
    <xf numFmtId="4" fontId="4" fillId="2" borderId="2" xfId="0" applyNumberFormat="1" applyFont="1" applyFill="1" applyBorder="1" applyAlignment="1">
      <alignment horizontal="left" vertical="center" indent="1"/>
    </xf>
    <xf numFmtId="4" fontId="3" fillId="0" borderId="1" xfId="0" applyNumberFormat="1" applyFont="1" applyBorder="1" applyAlignment="1">
      <alignment horizontal="left" vertical="center" indent="1"/>
    </xf>
    <xf numFmtId="9" fontId="3" fillId="0" borderId="1" xfId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3" fillId="0" borderId="4" xfId="0" applyNumberFormat="1" applyFont="1" applyBorder="1" applyAlignment="1">
      <alignment horizontal="left" vertical="center" indent="1"/>
    </xf>
    <xf numFmtId="4" fontId="4" fillId="2" borderId="4" xfId="0" applyNumberFormat="1" applyFont="1" applyFill="1" applyBorder="1" applyAlignment="1">
      <alignment horizontal="left" vertical="center" indent="1"/>
    </xf>
    <xf numFmtId="4" fontId="4" fillId="2" borderId="5" xfId="0" applyNumberFormat="1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9" fontId="3" fillId="0" borderId="7" xfId="1" applyFont="1" applyBorder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4" fillId="3" borderId="3" xfId="0" applyNumberFormat="1" applyFont="1" applyFill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C004E"/>
      <color rgb="FF9A003A"/>
      <color rgb="FFFFD9E8"/>
      <color rgb="FFFFAFCF"/>
      <color rgb="FF00CCFF"/>
      <color rgb="FF93EA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lice">
  <a:themeElements>
    <a:clrScheme name="Slice">
      <a:dk1>
        <a:sysClr val="windowText" lastClr="000000"/>
      </a:dk1>
      <a:lt1>
        <a:sysClr val="window" lastClr="FFFFFF"/>
      </a:lt1>
      <a:dk2>
        <a:srgbClr val="146194"/>
      </a:dk2>
      <a:lt2>
        <a:srgbClr val="76DBF4"/>
      </a:lt2>
      <a:accent1>
        <a:srgbClr val="052F61"/>
      </a:accent1>
      <a:accent2>
        <a:srgbClr val="A50E82"/>
      </a:accent2>
      <a:accent3>
        <a:srgbClr val="14967C"/>
      </a:accent3>
      <a:accent4>
        <a:srgbClr val="6A9E1F"/>
      </a:accent4>
      <a:accent5>
        <a:srgbClr val="E87D37"/>
      </a:accent5>
      <a:accent6>
        <a:srgbClr val="C62324"/>
      </a:accent6>
      <a:hlink>
        <a:srgbClr val="0D2E46"/>
      </a:hlink>
      <a:folHlink>
        <a:srgbClr val="356A95"/>
      </a:folHlink>
    </a:clrScheme>
    <a:fontScheme name="Slice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Slic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hueMod val="94000"/>
                <a:satMod val="140000"/>
                <a:lumMod val="110000"/>
              </a:schemeClr>
            </a:gs>
            <a:gs pos="100000">
              <a:schemeClr val="phClr">
                <a:tint val="84000"/>
                <a:satMod val="16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hueMod val="94000"/>
                <a:satMod val="130000"/>
                <a:lumMod val="128000"/>
              </a:schemeClr>
            </a:gs>
            <a:gs pos="100000">
              <a:schemeClr val="phClr">
                <a:shade val="94000"/>
                <a:lumMod val="88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tint val="76000"/>
              <a:alpha val="60000"/>
              <a:hueMod val="94000"/>
            </a:schemeClr>
          </a:solidFill>
          <a:prstDash val="solid"/>
        </a:ln>
        <a:ln w="15875" cap="rnd" cmpd="sng" algn="ctr">
          <a:solidFill>
            <a:schemeClr val="phClr">
              <a:hueMod val="94000"/>
            </a:schemeClr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50800" dist="38100" dir="5400000" rotWithShape="0">
              <a:srgbClr val="000000">
                <a:alpha val="46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 prstMaterial="plastic">
            <a:bevelT w="25400" h="25400"/>
          </a:sp3d>
        </a:effectStyle>
      </a:effectStyleLst>
      <a:bgFillStyleLst>
        <a:solidFill>
          <a:schemeClr val="phClr"/>
        </a:solidFill>
        <a:gradFill rotWithShape="1">
          <a:gsLst>
            <a:gs pos="1000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lin ang="6120000" scaled="1"/>
        </a:gradFill>
        <a:gradFill rotWithShape="1">
          <a:gsLst>
            <a:gs pos="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path path="circle">
            <a:fillToRect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ice" id="{0507925B-6AC9-4358-8E18-C330545D08F8}" vid="{13FEC7C6-62A9-40C4-99D2-581AACACAA2F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1E201-14D2-4F2D-BADB-2B044ABC8273}">
  <sheetPr>
    <tabColor theme="7" tint="0.79998168889431442"/>
  </sheetPr>
  <dimension ref="B2:D230"/>
  <sheetViews>
    <sheetView showGridLines="0" tabSelected="1" zoomScale="25" zoomScaleNormal="25" workbookViewId="0">
      <selection activeCell="B4" sqref="B4"/>
    </sheetView>
  </sheetViews>
  <sheetFormatPr defaultColWidth="8.69921875" defaultRowHeight="15.6" x14ac:dyDescent="0.25"/>
  <cols>
    <col min="1" max="1" width="3.69921875" style="3" customWidth="1"/>
    <col min="2" max="2" width="43.3984375" style="3" customWidth="1"/>
    <col min="3" max="3" width="17.5" style="18" customWidth="1"/>
    <col min="4" max="4" width="40" style="3" customWidth="1"/>
    <col min="5" max="5" width="8.69921875" style="3"/>
    <col min="6" max="12" width="8" style="3"/>
    <col min="13" max="16384" width="8.69921875" style="3"/>
  </cols>
  <sheetData>
    <row r="2" spans="2:4" ht="23.4" x14ac:dyDescent="0.25">
      <c r="B2" s="1" t="s">
        <v>78</v>
      </c>
      <c r="D2" s="1"/>
    </row>
    <row r="3" spans="2:4" ht="4.95" customHeight="1" x14ac:dyDescent="0.25"/>
    <row r="4" spans="2:4" ht="16.95" customHeight="1" x14ac:dyDescent="0.25">
      <c r="B4" s="20" t="s">
        <v>62</v>
      </c>
      <c r="C4" s="21" t="s">
        <v>67</v>
      </c>
      <c r="D4" s="20" t="s">
        <v>77</v>
      </c>
    </row>
    <row r="5" spans="2:4" ht="16.95" customHeight="1" x14ac:dyDescent="0.25">
      <c r="B5" s="19" t="s">
        <v>42</v>
      </c>
      <c r="C5" s="23">
        <v>2500</v>
      </c>
      <c r="D5" s="19" t="s">
        <v>76</v>
      </c>
    </row>
    <row r="6" spans="2:4" ht="16.95" customHeight="1" x14ac:dyDescent="0.25">
      <c r="B6" s="19" t="s">
        <v>43</v>
      </c>
      <c r="C6" s="23">
        <v>1000</v>
      </c>
      <c r="D6" s="19" t="s">
        <v>76</v>
      </c>
    </row>
    <row r="7" spans="2:4" ht="16.95" customHeight="1" x14ac:dyDescent="0.25">
      <c r="B7" s="19" t="s">
        <v>44</v>
      </c>
      <c r="C7" s="23">
        <v>0</v>
      </c>
      <c r="D7" s="19" t="s">
        <v>76</v>
      </c>
    </row>
    <row r="8" spans="2:4" ht="16.95" customHeight="1" x14ac:dyDescent="0.25">
      <c r="B8" s="19" t="s">
        <v>45</v>
      </c>
      <c r="C8" s="23">
        <v>0</v>
      </c>
      <c r="D8" s="19" t="s">
        <v>76</v>
      </c>
    </row>
    <row r="9" spans="2:4" ht="16.95" customHeight="1" x14ac:dyDescent="0.25">
      <c r="B9" s="19" t="s">
        <v>46</v>
      </c>
      <c r="C9" s="23">
        <v>0</v>
      </c>
      <c r="D9" s="19" t="s">
        <v>76</v>
      </c>
    </row>
    <row r="10" spans="2:4" ht="16.95" customHeight="1" x14ac:dyDescent="0.25">
      <c r="B10" s="19" t="s">
        <v>47</v>
      </c>
      <c r="C10" s="23">
        <v>0</v>
      </c>
      <c r="D10" s="19" t="s">
        <v>76</v>
      </c>
    </row>
    <row r="11" spans="2:4" ht="16.95" customHeight="1" x14ac:dyDescent="0.25">
      <c r="B11" s="19" t="s">
        <v>48</v>
      </c>
      <c r="C11" s="23">
        <v>0</v>
      </c>
      <c r="D11" s="19" t="s">
        <v>76</v>
      </c>
    </row>
    <row r="12" spans="2:4" ht="16.95" customHeight="1" x14ac:dyDescent="0.25">
      <c r="B12" s="19" t="s">
        <v>49</v>
      </c>
      <c r="C12" s="23">
        <v>2000</v>
      </c>
      <c r="D12" s="19" t="s">
        <v>76</v>
      </c>
    </row>
    <row r="13" spans="2:4" ht="16.95" customHeight="1" x14ac:dyDescent="0.25">
      <c r="B13" s="19" t="s">
        <v>50</v>
      </c>
      <c r="C13" s="23">
        <v>0</v>
      </c>
      <c r="D13" s="19" t="s">
        <v>76</v>
      </c>
    </row>
    <row r="14" spans="2:4" ht="16.95" customHeight="1" x14ac:dyDescent="0.25">
      <c r="B14" s="19" t="s">
        <v>51</v>
      </c>
      <c r="C14" s="23">
        <v>8000</v>
      </c>
      <c r="D14" s="19" t="s">
        <v>80</v>
      </c>
    </row>
    <row r="15" spans="2:4" ht="16.95" customHeight="1" x14ac:dyDescent="0.25">
      <c r="B15" s="19" t="s">
        <v>52</v>
      </c>
      <c r="C15" s="23">
        <v>12000</v>
      </c>
      <c r="D15" s="19" t="s">
        <v>81</v>
      </c>
    </row>
    <row r="16" spans="2:4" ht="16.95" customHeight="1" x14ac:dyDescent="0.25">
      <c r="B16" s="19" t="s">
        <v>53</v>
      </c>
      <c r="C16" s="23">
        <v>5000</v>
      </c>
      <c r="D16" s="19" t="s">
        <v>82</v>
      </c>
    </row>
    <row r="17" spans="2:4" ht="16.95" customHeight="1" x14ac:dyDescent="0.25">
      <c r="B17" s="19" t="s">
        <v>54</v>
      </c>
      <c r="C17" s="23">
        <v>0</v>
      </c>
      <c r="D17" s="19" t="s">
        <v>76</v>
      </c>
    </row>
    <row r="18" spans="2:4" ht="16.95" customHeight="1" x14ac:dyDescent="0.25">
      <c r="B18" s="19" t="s">
        <v>55</v>
      </c>
      <c r="C18" s="23">
        <v>10000</v>
      </c>
      <c r="D18" s="19" t="s">
        <v>83</v>
      </c>
    </row>
    <row r="19" spans="2:4" ht="16.95" customHeight="1" x14ac:dyDescent="0.25">
      <c r="B19" s="19" t="s">
        <v>56</v>
      </c>
      <c r="C19" s="23">
        <v>300</v>
      </c>
      <c r="D19" s="19" t="s">
        <v>76</v>
      </c>
    </row>
    <row r="20" spans="2:4" ht="16.95" customHeight="1" x14ac:dyDescent="0.25">
      <c r="B20" s="19" t="s">
        <v>57</v>
      </c>
      <c r="C20" s="23">
        <v>200</v>
      </c>
      <c r="D20" s="19" t="s">
        <v>76</v>
      </c>
    </row>
    <row r="21" spans="2:4" ht="16.95" customHeight="1" x14ac:dyDescent="0.25">
      <c r="B21" s="19" t="s">
        <v>58</v>
      </c>
      <c r="C21" s="23">
        <v>500</v>
      </c>
      <c r="D21" s="19" t="s">
        <v>76</v>
      </c>
    </row>
    <row r="22" spans="2:4" ht="16.95" customHeight="1" x14ac:dyDescent="0.25">
      <c r="B22" s="19" t="s">
        <v>59</v>
      </c>
      <c r="C22" s="23">
        <v>0</v>
      </c>
      <c r="D22" s="19" t="s">
        <v>76</v>
      </c>
    </row>
    <row r="23" spans="2:4" ht="16.95" customHeight="1" x14ac:dyDescent="0.25">
      <c r="B23" s="19" t="s">
        <v>60</v>
      </c>
      <c r="C23" s="23">
        <v>0</v>
      </c>
      <c r="D23" s="19" t="s">
        <v>76</v>
      </c>
    </row>
    <row r="24" spans="2:4" ht="16.95" customHeight="1" x14ac:dyDescent="0.25">
      <c r="B24" s="19" t="s">
        <v>61</v>
      </c>
      <c r="C24" s="23">
        <v>500</v>
      </c>
      <c r="D24" s="19" t="s">
        <v>76</v>
      </c>
    </row>
    <row r="25" spans="2:4" ht="16.95" customHeight="1" x14ac:dyDescent="0.25">
      <c r="B25" s="20" t="s">
        <v>66</v>
      </c>
      <c r="C25" s="22">
        <f>SUM(C5:C24)</f>
        <v>42000</v>
      </c>
      <c r="D25" s="20" t="s">
        <v>76</v>
      </c>
    </row>
    <row r="26" spans="2:4" ht="16.95" customHeight="1" x14ac:dyDescent="0.25"/>
    <row r="28" spans="2:4" ht="23.4" x14ac:dyDescent="0.25">
      <c r="B28" s="1" t="s">
        <v>79</v>
      </c>
      <c r="D28" s="1"/>
    </row>
    <row r="29" spans="2:4" ht="4.95" customHeight="1" x14ac:dyDescent="0.25"/>
    <row r="30" spans="2:4" ht="16.95" customHeight="1" x14ac:dyDescent="0.25">
      <c r="B30" s="20" t="s">
        <v>62</v>
      </c>
      <c r="C30" s="21" t="s">
        <v>67</v>
      </c>
      <c r="D30" s="20" t="s">
        <v>77</v>
      </c>
    </row>
    <row r="31" spans="2:4" ht="16.95" customHeight="1" x14ac:dyDescent="0.25">
      <c r="B31" s="19" t="s">
        <v>63</v>
      </c>
      <c r="C31" s="23">
        <v>8500</v>
      </c>
      <c r="D31" s="19" t="s">
        <v>74</v>
      </c>
    </row>
    <row r="32" spans="2:4" ht="16.95" customHeight="1" x14ac:dyDescent="0.25">
      <c r="B32" s="19" t="s">
        <v>64</v>
      </c>
      <c r="C32" s="23">
        <v>38000</v>
      </c>
      <c r="D32" s="19" t="s">
        <v>75</v>
      </c>
    </row>
    <row r="33" spans="2:4" ht="16.95" customHeight="1" x14ac:dyDescent="0.25">
      <c r="B33" s="19" t="s">
        <v>65</v>
      </c>
      <c r="C33" s="23">
        <v>2000</v>
      </c>
      <c r="D33" s="19" t="s">
        <v>76</v>
      </c>
    </row>
    <row r="34" spans="2:4" ht="16.95" customHeight="1" x14ac:dyDescent="0.25">
      <c r="B34" s="20" t="s">
        <v>66</v>
      </c>
      <c r="C34" s="22">
        <f>SUM(C31:C33)</f>
        <v>48500</v>
      </c>
      <c r="D34" s="20" t="s">
        <v>76</v>
      </c>
    </row>
    <row r="35" spans="2:4" ht="16.95" customHeight="1" x14ac:dyDescent="0.25"/>
    <row r="37" spans="2:4" ht="23.4" x14ac:dyDescent="0.25">
      <c r="B37" s="1" t="s">
        <v>9</v>
      </c>
      <c r="D37" s="1"/>
    </row>
    <row r="38" spans="2:4" ht="4.95" customHeight="1" x14ac:dyDescent="0.25"/>
    <row r="39" spans="2:4" ht="16.95" customHeight="1" x14ac:dyDescent="0.25">
      <c r="B39" s="20" t="s">
        <v>62</v>
      </c>
      <c r="C39" s="21" t="s">
        <v>67</v>
      </c>
      <c r="D39" s="20" t="s">
        <v>77</v>
      </c>
    </row>
    <row r="40" spans="2:4" ht="16.95" customHeight="1" x14ac:dyDescent="0.25">
      <c r="B40" s="19" t="s">
        <v>70</v>
      </c>
      <c r="C40" s="23">
        <v>1000</v>
      </c>
      <c r="D40" s="19" t="s">
        <v>76</v>
      </c>
    </row>
    <row r="41" spans="2:4" ht="16.95" customHeight="1" x14ac:dyDescent="0.25">
      <c r="B41" s="19" t="s">
        <v>71</v>
      </c>
      <c r="C41" s="23">
        <v>1000</v>
      </c>
      <c r="D41" s="19" t="s">
        <v>76</v>
      </c>
    </row>
    <row r="42" spans="2:4" ht="16.95" customHeight="1" x14ac:dyDescent="0.25">
      <c r="B42" s="19" t="s">
        <v>72</v>
      </c>
      <c r="C42" s="23">
        <v>500</v>
      </c>
      <c r="D42" s="19" t="s">
        <v>76</v>
      </c>
    </row>
    <row r="43" spans="2:4" ht="16.95" customHeight="1" x14ac:dyDescent="0.25">
      <c r="B43" s="19" t="s">
        <v>68</v>
      </c>
      <c r="C43" s="23">
        <v>0</v>
      </c>
      <c r="D43" s="19" t="s">
        <v>76</v>
      </c>
    </row>
    <row r="44" spans="2:4" ht="16.95" customHeight="1" x14ac:dyDescent="0.25">
      <c r="B44" s="19" t="s">
        <v>69</v>
      </c>
      <c r="C44" s="23">
        <v>0</v>
      </c>
      <c r="D44" s="19" t="s">
        <v>76</v>
      </c>
    </row>
    <row r="45" spans="2:4" ht="16.95" customHeight="1" x14ac:dyDescent="0.25">
      <c r="B45" s="19" t="s">
        <v>73</v>
      </c>
      <c r="C45" s="23">
        <v>500</v>
      </c>
      <c r="D45" s="19" t="s">
        <v>76</v>
      </c>
    </row>
    <row r="46" spans="2:4" ht="16.95" customHeight="1" x14ac:dyDescent="0.25">
      <c r="B46" s="20" t="s">
        <v>66</v>
      </c>
      <c r="C46" s="22">
        <f>SUM(C40:C45)</f>
        <v>3000</v>
      </c>
      <c r="D46" s="20" t="s">
        <v>76</v>
      </c>
    </row>
    <row r="47" spans="2:4" ht="16.95" customHeight="1" x14ac:dyDescent="0.25"/>
    <row r="48" spans="2:4" ht="16.95" customHeight="1" x14ac:dyDescent="0.25"/>
    <row r="49" spans="2:4" ht="23.4" x14ac:dyDescent="0.25">
      <c r="B49" s="1" t="s">
        <v>10</v>
      </c>
      <c r="D49" s="1"/>
    </row>
    <row r="50" spans="2:4" ht="4.95" customHeight="1" x14ac:dyDescent="0.25"/>
    <row r="51" spans="2:4" ht="16.95" customHeight="1" x14ac:dyDescent="0.25">
      <c r="B51" s="20" t="s">
        <v>62</v>
      </c>
      <c r="C51" s="21" t="s">
        <v>67</v>
      </c>
      <c r="D51" s="20" t="s">
        <v>77</v>
      </c>
    </row>
    <row r="52" spans="2:4" ht="16.95" customHeight="1" x14ac:dyDescent="0.25">
      <c r="B52" s="19" t="s">
        <v>84</v>
      </c>
      <c r="C52" s="23">
        <v>1500</v>
      </c>
      <c r="D52" s="19" t="s">
        <v>76</v>
      </c>
    </row>
    <row r="53" spans="2:4" ht="16.95" customHeight="1" x14ac:dyDescent="0.25">
      <c r="B53" s="19" t="s">
        <v>85</v>
      </c>
      <c r="C53" s="23">
        <v>800</v>
      </c>
      <c r="D53" s="19" t="s">
        <v>76</v>
      </c>
    </row>
    <row r="54" spans="2:4" ht="16.95" customHeight="1" x14ac:dyDescent="0.25">
      <c r="B54" s="19" t="s">
        <v>86</v>
      </c>
      <c r="C54" s="23">
        <v>500</v>
      </c>
      <c r="D54" s="19" t="s">
        <v>76</v>
      </c>
    </row>
    <row r="55" spans="2:4" ht="16.95" customHeight="1" x14ac:dyDescent="0.25">
      <c r="B55" s="20" t="s">
        <v>66</v>
      </c>
      <c r="C55" s="22">
        <f>SUM(C52:C54)</f>
        <v>2800</v>
      </c>
      <c r="D55" s="20" t="s">
        <v>76</v>
      </c>
    </row>
    <row r="56" spans="2:4" ht="16.95" customHeight="1" x14ac:dyDescent="0.25"/>
    <row r="57" spans="2:4" ht="16.95" customHeight="1" x14ac:dyDescent="0.25"/>
    <row r="58" spans="2:4" ht="23.4" x14ac:dyDescent="0.25">
      <c r="B58" s="1" t="s">
        <v>11</v>
      </c>
      <c r="D58" s="1"/>
    </row>
    <row r="59" spans="2:4" ht="4.95" customHeight="1" x14ac:dyDescent="0.25"/>
    <row r="60" spans="2:4" ht="16.95" customHeight="1" x14ac:dyDescent="0.25">
      <c r="B60" s="20" t="s">
        <v>62</v>
      </c>
      <c r="C60" s="21" t="s">
        <v>67</v>
      </c>
      <c r="D60" s="20" t="s">
        <v>77</v>
      </c>
    </row>
    <row r="61" spans="2:4" ht="16.95" customHeight="1" x14ac:dyDescent="0.25">
      <c r="B61" s="19" t="s">
        <v>87</v>
      </c>
      <c r="C61" s="23">
        <v>2000</v>
      </c>
      <c r="D61" s="19" t="s">
        <v>94</v>
      </c>
    </row>
    <row r="62" spans="2:4" ht="16.95" customHeight="1" x14ac:dyDescent="0.25">
      <c r="B62" s="19" t="s">
        <v>88</v>
      </c>
      <c r="C62" s="23">
        <v>5000</v>
      </c>
      <c r="D62" s="19" t="s">
        <v>94</v>
      </c>
    </row>
    <row r="63" spans="2:4" ht="16.95" customHeight="1" x14ac:dyDescent="0.25">
      <c r="B63" s="19" t="s">
        <v>89</v>
      </c>
      <c r="C63" s="23">
        <v>2000</v>
      </c>
      <c r="D63" s="19" t="s">
        <v>95</v>
      </c>
    </row>
    <row r="64" spans="2:4" ht="16.95" customHeight="1" x14ac:dyDescent="0.25">
      <c r="B64" s="19" t="s">
        <v>90</v>
      </c>
      <c r="C64" s="23">
        <v>7000</v>
      </c>
      <c r="D64" s="19" t="s">
        <v>94</v>
      </c>
    </row>
    <row r="65" spans="2:4" ht="16.95" customHeight="1" x14ac:dyDescent="0.25">
      <c r="B65" s="19" t="s">
        <v>91</v>
      </c>
      <c r="C65" s="23">
        <v>1000</v>
      </c>
      <c r="D65" s="19" t="s">
        <v>76</v>
      </c>
    </row>
    <row r="66" spans="2:4" ht="16.95" customHeight="1" x14ac:dyDescent="0.25">
      <c r="B66" s="19" t="s">
        <v>92</v>
      </c>
      <c r="C66" s="23">
        <v>1000</v>
      </c>
      <c r="D66" s="19" t="s">
        <v>76</v>
      </c>
    </row>
    <row r="67" spans="2:4" ht="16.95" customHeight="1" x14ac:dyDescent="0.25">
      <c r="B67" s="19" t="s">
        <v>93</v>
      </c>
      <c r="C67" s="23">
        <v>1000</v>
      </c>
      <c r="D67" s="19" t="s">
        <v>76</v>
      </c>
    </row>
    <row r="68" spans="2:4" ht="16.95" customHeight="1" x14ac:dyDescent="0.25">
      <c r="B68" s="20" t="s">
        <v>66</v>
      </c>
      <c r="C68" s="22">
        <f>SUM(C61:C67)</f>
        <v>19000</v>
      </c>
      <c r="D68" s="20" t="s">
        <v>76</v>
      </c>
    </row>
    <row r="69" spans="2:4" ht="16.95" customHeight="1" x14ac:dyDescent="0.25"/>
    <row r="70" spans="2:4" ht="16.95" customHeight="1" x14ac:dyDescent="0.25"/>
    <row r="71" spans="2:4" ht="23.4" x14ac:dyDescent="0.25">
      <c r="B71" s="1" t="s">
        <v>12</v>
      </c>
      <c r="D71" s="1"/>
    </row>
    <row r="72" spans="2:4" ht="4.95" customHeight="1" x14ac:dyDescent="0.25"/>
    <row r="73" spans="2:4" ht="16.95" customHeight="1" x14ac:dyDescent="0.25">
      <c r="B73" s="20" t="s">
        <v>62</v>
      </c>
      <c r="C73" s="21" t="s">
        <v>67</v>
      </c>
      <c r="D73" s="20" t="s">
        <v>77</v>
      </c>
    </row>
    <row r="74" spans="2:4" ht="16.95" customHeight="1" x14ac:dyDescent="0.25">
      <c r="B74" s="19" t="s">
        <v>96</v>
      </c>
      <c r="C74" s="23">
        <v>5000</v>
      </c>
      <c r="D74" s="19" t="s">
        <v>76</v>
      </c>
    </row>
    <row r="75" spans="2:4" ht="16.95" customHeight="1" x14ac:dyDescent="0.25">
      <c r="B75" s="19" t="s">
        <v>97</v>
      </c>
      <c r="C75" s="23">
        <v>5000</v>
      </c>
      <c r="D75" s="19" t="s">
        <v>76</v>
      </c>
    </row>
    <row r="76" spans="2:4" ht="16.95" customHeight="1" x14ac:dyDescent="0.25">
      <c r="B76" s="19" t="s">
        <v>98</v>
      </c>
      <c r="C76" s="23">
        <v>2000</v>
      </c>
      <c r="D76" s="19" t="s">
        <v>76</v>
      </c>
    </row>
    <row r="77" spans="2:4" ht="16.95" customHeight="1" x14ac:dyDescent="0.25">
      <c r="B77" s="19" t="s">
        <v>99</v>
      </c>
      <c r="C77" s="23">
        <v>2000</v>
      </c>
      <c r="D77" s="19" t="s">
        <v>76</v>
      </c>
    </row>
    <row r="78" spans="2:4" ht="16.95" customHeight="1" x14ac:dyDescent="0.25">
      <c r="B78" s="19" t="s">
        <v>100</v>
      </c>
      <c r="C78" s="23">
        <v>500</v>
      </c>
      <c r="D78" s="19" t="s">
        <v>76</v>
      </c>
    </row>
    <row r="79" spans="2:4" ht="16.95" customHeight="1" x14ac:dyDescent="0.25">
      <c r="B79" s="19" t="s">
        <v>101</v>
      </c>
      <c r="C79" s="23">
        <v>500</v>
      </c>
      <c r="D79" s="19" t="s">
        <v>76</v>
      </c>
    </row>
    <row r="80" spans="2:4" ht="16.95" customHeight="1" x14ac:dyDescent="0.25">
      <c r="B80" s="19" t="s">
        <v>102</v>
      </c>
      <c r="C80" s="23">
        <v>500</v>
      </c>
      <c r="D80" s="19" t="s">
        <v>76</v>
      </c>
    </row>
    <row r="81" spans="2:4" ht="16.95" customHeight="1" x14ac:dyDescent="0.25">
      <c r="B81" s="19" t="s">
        <v>103</v>
      </c>
      <c r="C81" s="23">
        <v>500</v>
      </c>
      <c r="D81" s="19" t="s">
        <v>76</v>
      </c>
    </row>
    <row r="82" spans="2:4" ht="16.95" customHeight="1" x14ac:dyDescent="0.25">
      <c r="B82" s="20" t="s">
        <v>66</v>
      </c>
      <c r="C82" s="22">
        <f>SUM(C74:C81)</f>
        <v>16000</v>
      </c>
      <c r="D82" s="20" t="s">
        <v>76</v>
      </c>
    </row>
    <row r="83" spans="2:4" ht="16.95" customHeight="1" x14ac:dyDescent="0.25"/>
    <row r="84" spans="2:4" ht="16.95" customHeight="1" x14ac:dyDescent="0.25"/>
    <row r="85" spans="2:4" ht="23.4" x14ac:dyDescent="0.25">
      <c r="B85" s="1" t="s">
        <v>13</v>
      </c>
      <c r="D85" s="1"/>
    </row>
    <row r="86" spans="2:4" ht="4.95" customHeight="1" x14ac:dyDescent="0.25"/>
    <row r="87" spans="2:4" ht="16.95" customHeight="1" x14ac:dyDescent="0.25">
      <c r="B87" s="20" t="s">
        <v>62</v>
      </c>
      <c r="C87" s="21" t="s">
        <v>67</v>
      </c>
      <c r="D87" s="20" t="s">
        <v>77</v>
      </c>
    </row>
    <row r="88" spans="2:4" ht="16.95" customHeight="1" x14ac:dyDescent="0.25">
      <c r="B88" s="19" t="s">
        <v>104</v>
      </c>
      <c r="C88" s="23">
        <v>6000</v>
      </c>
      <c r="D88" s="19" t="s">
        <v>76</v>
      </c>
    </row>
    <row r="89" spans="2:4" ht="16.95" customHeight="1" x14ac:dyDescent="0.25">
      <c r="B89" s="19" t="s">
        <v>105</v>
      </c>
      <c r="C89" s="23">
        <v>2000</v>
      </c>
      <c r="D89" s="19" t="s">
        <v>76</v>
      </c>
    </row>
    <row r="90" spans="2:4" ht="16.95" customHeight="1" x14ac:dyDescent="0.25">
      <c r="B90" s="19" t="s">
        <v>106</v>
      </c>
      <c r="C90" s="23">
        <v>1000</v>
      </c>
      <c r="D90" s="19" t="s">
        <v>76</v>
      </c>
    </row>
    <row r="91" spans="2:4" ht="16.95" customHeight="1" x14ac:dyDescent="0.25">
      <c r="B91" s="19" t="s">
        <v>107</v>
      </c>
      <c r="C91" s="23">
        <v>0</v>
      </c>
      <c r="D91" s="19" t="s">
        <v>76</v>
      </c>
    </row>
    <row r="92" spans="2:4" ht="16.95" customHeight="1" x14ac:dyDescent="0.25">
      <c r="B92" s="20" t="s">
        <v>66</v>
      </c>
      <c r="C92" s="22">
        <f>SUM(C88:C91)</f>
        <v>9000</v>
      </c>
      <c r="D92" s="20" t="s">
        <v>76</v>
      </c>
    </row>
    <row r="93" spans="2:4" ht="16.95" customHeight="1" x14ac:dyDescent="0.25"/>
    <row r="94" spans="2:4" ht="16.95" customHeight="1" x14ac:dyDescent="0.25"/>
    <row r="95" spans="2:4" ht="16.95" customHeight="1" x14ac:dyDescent="0.25"/>
    <row r="96" spans="2:4" ht="16.95" customHeight="1" x14ac:dyDescent="0.25"/>
    <row r="97" ht="16.95" customHeight="1" x14ac:dyDescent="0.25"/>
    <row r="98" ht="16.95" customHeight="1" x14ac:dyDescent="0.25"/>
    <row r="99" ht="16.95" customHeight="1" x14ac:dyDescent="0.25"/>
    <row r="100" ht="16.95" customHeight="1" x14ac:dyDescent="0.25"/>
    <row r="101" ht="16.95" customHeight="1" x14ac:dyDescent="0.25"/>
    <row r="102" ht="16.95" customHeight="1" x14ac:dyDescent="0.25"/>
    <row r="103" ht="16.95" customHeight="1" x14ac:dyDescent="0.25"/>
    <row r="104" ht="16.95" customHeight="1" x14ac:dyDescent="0.25"/>
    <row r="105" ht="16.95" customHeight="1" x14ac:dyDescent="0.25"/>
    <row r="106" ht="16.95" customHeight="1" x14ac:dyDescent="0.25"/>
    <row r="107" ht="16.95" customHeight="1" x14ac:dyDescent="0.25"/>
    <row r="108" ht="16.95" customHeight="1" x14ac:dyDescent="0.25"/>
    <row r="109" ht="16.95" customHeight="1" x14ac:dyDescent="0.25"/>
    <row r="110" ht="16.95" customHeight="1" x14ac:dyDescent="0.25"/>
    <row r="111" ht="16.95" customHeight="1" x14ac:dyDescent="0.25"/>
    <row r="112" ht="16.95" customHeight="1" x14ac:dyDescent="0.25"/>
    <row r="113" ht="16.95" customHeight="1" x14ac:dyDescent="0.25"/>
    <row r="114" ht="16.95" customHeight="1" x14ac:dyDescent="0.25"/>
    <row r="115" ht="16.95" customHeight="1" x14ac:dyDescent="0.25"/>
    <row r="116" ht="16.95" customHeight="1" x14ac:dyDescent="0.25"/>
    <row r="117" ht="16.95" customHeight="1" x14ac:dyDescent="0.25"/>
    <row r="118" ht="16.95" customHeight="1" x14ac:dyDescent="0.25"/>
    <row r="119" ht="16.95" customHeight="1" x14ac:dyDescent="0.25"/>
    <row r="120" ht="16.95" customHeight="1" x14ac:dyDescent="0.25"/>
    <row r="121" ht="16.95" customHeight="1" x14ac:dyDescent="0.25"/>
    <row r="122" ht="16.95" customHeight="1" x14ac:dyDescent="0.25"/>
    <row r="123" ht="16.95" customHeight="1" x14ac:dyDescent="0.25"/>
    <row r="124" ht="16.95" customHeight="1" x14ac:dyDescent="0.25"/>
    <row r="125" ht="16.95" customHeight="1" x14ac:dyDescent="0.25"/>
    <row r="126" ht="16.95" customHeight="1" x14ac:dyDescent="0.25"/>
    <row r="127" ht="16.95" customHeight="1" x14ac:dyDescent="0.25"/>
    <row r="128" ht="16.95" customHeight="1" x14ac:dyDescent="0.25"/>
    <row r="129" ht="16.95" customHeight="1" x14ac:dyDescent="0.25"/>
    <row r="133" ht="4.95" customHeight="1" x14ac:dyDescent="0.25"/>
    <row r="134" ht="16.95" customHeight="1" x14ac:dyDescent="0.25"/>
    <row r="135" ht="16.95" customHeight="1" x14ac:dyDescent="0.25"/>
    <row r="136" ht="16.95" customHeight="1" x14ac:dyDescent="0.25"/>
    <row r="137" ht="16.95" customHeight="1" x14ac:dyDescent="0.25"/>
    <row r="138" ht="16.95" customHeight="1" x14ac:dyDescent="0.25"/>
    <row r="139" ht="16.95" customHeight="1" x14ac:dyDescent="0.25"/>
    <row r="140" ht="16.95" customHeight="1" x14ac:dyDescent="0.25"/>
    <row r="141" ht="16.95" customHeight="1" x14ac:dyDescent="0.25"/>
    <row r="142" ht="16.95" customHeight="1" x14ac:dyDescent="0.25"/>
    <row r="143" ht="16.95" customHeight="1" x14ac:dyDescent="0.25"/>
    <row r="144" ht="16.95" customHeight="1" x14ac:dyDescent="0.25"/>
    <row r="145" ht="16.95" customHeight="1" x14ac:dyDescent="0.25"/>
    <row r="146" ht="16.95" customHeight="1" x14ac:dyDescent="0.25"/>
    <row r="147" ht="16.95" customHeight="1" x14ac:dyDescent="0.25"/>
    <row r="148" ht="16.95" customHeight="1" x14ac:dyDescent="0.25"/>
    <row r="149" ht="16.95" customHeight="1" x14ac:dyDescent="0.25"/>
    <row r="150" ht="16.95" customHeight="1" x14ac:dyDescent="0.25"/>
    <row r="151" ht="16.95" customHeight="1" x14ac:dyDescent="0.25"/>
    <row r="152" ht="16.95" customHeight="1" x14ac:dyDescent="0.25"/>
    <row r="153" ht="16.95" customHeight="1" x14ac:dyDescent="0.25"/>
    <row r="154" ht="16.95" customHeight="1" x14ac:dyDescent="0.25"/>
    <row r="155" ht="16.95" customHeight="1" x14ac:dyDescent="0.25"/>
    <row r="156" ht="16.95" customHeight="1" x14ac:dyDescent="0.25"/>
    <row r="157" ht="16.95" customHeight="1" x14ac:dyDescent="0.25"/>
    <row r="158" ht="16.95" customHeight="1" x14ac:dyDescent="0.25"/>
    <row r="159" ht="16.95" customHeight="1" x14ac:dyDescent="0.25"/>
    <row r="160" ht="16.95" customHeight="1" x14ac:dyDescent="0.25"/>
    <row r="161" ht="16.95" customHeight="1" x14ac:dyDescent="0.25"/>
    <row r="165" ht="4.95" customHeight="1" x14ac:dyDescent="0.25"/>
    <row r="166" ht="16.95" customHeight="1" x14ac:dyDescent="0.25"/>
    <row r="167" ht="16.95" customHeight="1" x14ac:dyDescent="0.25"/>
    <row r="168" ht="16.95" customHeight="1" x14ac:dyDescent="0.25"/>
    <row r="169" ht="16.95" customHeight="1" x14ac:dyDescent="0.25"/>
    <row r="170" ht="16.95" customHeight="1" x14ac:dyDescent="0.25"/>
    <row r="171" ht="16.95" customHeight="1" x14ac:dyDescent="0.25"/>
    <row r="172" ht="16.95" customHeight="1" x14ac:dyDescent="0.25"/>
    <row r="173" ht="16.95" customHeight="1" x14ac:dyDescent="0.25"/>
    <row r="174" ht="16.95" customHeight="1" x14ac:dyDescent="0.25"/>
    <row r="175" ht="16.95" customHeight="1" x14ac:dyDescent="0.25"/>
    <row r="176" ht="16.95" customHeight="1" x14ac:dyDescent="0.25"/>
    <row r="177" ht="16.95" customHeight="1" x14ac:dyDescent="0.25"/>
    <row r="178" ht="16.95" customHeight="1" x14ac:dyDescent="0.25"/>
    <row r="179" ht="16.95" customHeight="1" x14ac:dyDescent="0.25"/>
    <row r="180" ht="16.95" customHeight="1" x14ac:dyDescent="0.25"/>
    <row r="181" ht="16.95" customHeight="1" x14ac:dyDescent="0.25"/>
    <row r="182" ht="16.95" customHeight="1" x14ac:dyDescent="0.25"/>
    <row r="183" ht="16.95" customHeight="1" x14ac:dyDescent="0.25"/>
    <row r="184" ht="16.95" customHeight="1" x14ac:dyDescent="0.25"/>
    <row r="185" ht="16.95" customHeight="1" x14ac:dyDescent="0.25"/>
    <row r="186" ht="16.95" customHeight="1" x14ac:dyDescent="0.25"/>
    <row r="187" ht="16.95" customHeight="1" x14ac:dyDescent="0.25"/>
    <row r="188" ht="16.95" customHeight="1" x14ac:dyDescent="0.25"/>
    <row r="189" ht="16.95" customHeight="1" x14ac:dyDescent="0.25"/>
    <row r="190" ht="16.95" customHeight="1" x14ac:dyDescent="0.25"/>
    <row r="191" ht="16.95" customHeight="1" x14ac:dyDescent="0.25"/>
    <row r="192" ht="16.95" customHeight="1" x14ac:dyDescent="0.25"/>
    <row r="193" ht="16.95" customHeight="1" x14ac:dyDescent="0.25"/>
    <row r="202" ht="4.95" customHeight="1" x14ac:dyDescent="0.25"/>
    <row r="203" ht="16.95" customHeight="1" x14ac:dyDescent="0.25"/>
    <row r="204" ht="16.95" customHeight="1" x14ac:dyDescent="0.25"/>
    <row r="205" ht="16.95" customHeight="1" x14ac:dyDescent="0.25"/>
    <row r="206" ht="16.95" customHeight="1" x14ac:dyDescent="0.25"/>
    <row r="207" ht="16.95" customHeight="1" x14ac:dyDescent="0.25"/>
    <row r="208" ht="16.95" customHeight="1" x14ac:dyDescent="0.25"/>
    <row r="209" ht="16.95" customHeight="1" x14ac:dyDescent="0.25"/>
    <row r="210" ht="16.95" customHeight="1" x14ac:dyDescent="0.25"/>
    <row r="211" ht="16.95" customHeight="1" x14ac:dyDescent="0.25"/>
    <row r="212" ht="16.95" customHeight="1" x14ac:dyDescent="0.25"/>
    <row r="213" ht="16.95" customHeight="1" x14ac:dyDescent="0.25"/>
    <row r="214" ht="16.95" customHeight="1" x14ac:dyDescent="0.25"/>
    <row r="215" ht="16.95" customHeight="1" x14ac:dyDescent="0.25"/>
    <row r="216" ht="16.95" customHeight="1" x14ac:dyDescent="0.25"/>
    <row r="217" ht="16.95" customHeight="1" x14ac:dyDescent="0.25"/>
    <row r="218" ht="16.95" customHeight="1" x14ac:dyDescent="0.25"/>
    <row r="219" ht="16.95" customHeight="1" x14ac:dyDescent="0.25"/>
    <row r="220" ht="16.95" customHeight="1" x14ac:dyDescent="0.25"/>
    <row r="221" ht="16.95" customHeight="1" x14ac:dyDescent="0.25"/>
    <row r="222" ht="16.95" customHeight="1" x14ac:dyDescent="0.25"/>
    <row r="223" ht="16.95" customHeight="1" x14ac:dyDescent="0.25"/>
    <row r="224" ht="16.95" customHeight="1" x14ac:dyDescent="0.25"/>
    <row r="225" ht="16.95" customHeight="1" x14ac:dyDescent="0.25"/>
    <row r="226" ht="16.95" customHeight="1" x14ac:dyDescent="0.25"/>
    <row r="227" ht="16.95" customHeight="1" x14ac:dyDescent="0.25"/>
    <row r="228" ht="16.95" customHeight="1" x14ac:dyDescent="0.25"/>
    <row r="229" ht="16.95" customHeight="1" x14ac:dyDescent="0.25"/>
    <row r="230" ht="16.95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C8B86-CEDB-4212-8A4B-1CD63F96AEAE}">
  <sheetPr>
    <tabColor theme="7" tint="0.39997558519241921"/>
  </sheetPr>
  <dimension ref="B2:Y197"/>
  <sheetViews>
    <sheetView showGridLines="0" zoomScale="25" zoomScaleNormal="25" workbookViewId="0">
      <selection activeCell="B4" sqref="B4"/>
    </sheetView>
  </sheetViews>
  <sheetFormatPr defaultColWidth="8.69921875" defaultRowHeight="15.6" x14ac:dyDescent="0.25"/>
  <cols>
    <col min="1" max="1" width="5.59765625" style="3" customWidth="1"/>
    <col min="2" max="2" width="46.19921875" style="3" customWidth="1"/>
    <col min="3" max="4" width="20.69921875" style="2" customWidth="1"/>
    <col min="5" max="5" width="6.09765625" style="3" customWidth="1"/>
    <col min="6" max="6" width="46.19921875" style="3" customWidth="1"/>
    <col min="7" max="7" width="15.69921875" style="18" customWidth="1"/>
    <col min="8" max="9" width="20.69921875" style="2" customWidth="1"/>
    <col min="10" max="10" width="6.09765625" style="3" customWidth="1"/>
    <col min="11" max="11" width="46.19921875" style="3" customWidth="1"/>
    <col min="12" max="12" width="15.69921875" style="18" customWidth="1"/>
    <col min="13" max="14" width="20.69921875" style="2" customWidth="1"/>
    <col min="15" max="15" width="6.09765625" style="3" customWidth="1"/>
    <col min="16" max="16" width="46.19921875" style="3" customWidth="1"/>
    <col min="17" max="17" width="15.69921875" style="18" customWidth="1"/>
    <col min="18" max="19" width="20.69921875" style="2" customWidth="1"/>
    <col min="20" max="20" width="6.09765625" style="3" customWidth="1"/>
    <col min="21" max="21" width="46.19921875" style="3" customWidth="1"/>
    <col min="22" max="25" width="20.69921875" style="2" customWidth="1"/>
    <col min="26" max="16384" width="8.69921875" style="3"/>
  </cols>
  <sheetData>
    <row r="2" spans="2:25" ht="23.4" x14ac:dyDescent="0.25">
      <c r="B2" s="1" t="s">
        <v>112</v>
      </c>
      <c r="F2" s="1" t="s">
        <v>31</v>
      </c>
      <c r="G2" s="26"/>
      <c r="K2" s="1" t="s">
        <v>32</v>
      </c>
      <c r="L2" s="26"/>
      <c r="P2" s="1" t="s">
        <v>33</v>
      </c>
      <c r="Q2" s="26"/>
      <c r="U2" s="1" t="s">
        <v>34</v>
      </c>
    </row>
    <row r="3" spans="2:25" ht="4.95" customHeight="1" x14ac:dyDescent="0.25"/>
    <row r="4" spans="2:25" ht="16.95" customHeight="1" x14ac:dyDescent="0.25">
      <c r="B4" s="4" t="s">
        <v>1</v>
      </c>
      <c r="C4" s="5" t="s">
        <v>27</v>
      </c>
      <c r="D4" s="5" t="s">
        <v>28</v>
      </c>
      <c r="F4" s="4" t="s">
        <v>1</v>
      </c>
      <c r="G4" s="27" t="s">
        <v>108</v>
      </c>
      <c r="H4" s="5" t="s">
        <v>27</v>
      </c>
      <c r="I4" s="5" t="s">
        <v>28</v>
      </c>
      <c r="K4" s="4" t="s">
        <v>1</v>
      </c>
      <c r="L4" s="27" t="s">
        <v>108</v>
      </c>
      <c r="M4" s="5" t="s">
        <v>27</v>
      </c>
      <c r="N4" s="5" t="s">
        <v>28</v>
      </c>
      <c r="P4" s="4" t="s">
        <v>1</v>
      </c>
      <c r="Q4" s="27" t="s">
        <v>108</v>
      </c>
      <c r="R4" s="5" t="s">
        <v>27</v>
      </c>
      <c r="S4" s="5" t="s">
        <v>28</v>
      </c>
      <c r="U4" s="4" t="s">
        <v>1</v>
      </c>
      <c r="V4" s="5" t="str">
        <f>B2</f>
        <v>Menadžer prodaje</v>
      </c>
      <c r="W4" s="5" t="str">
        <f>F2</f>
        <v>Direktor prodaje</v>
      </c>
      <c r="X4" s="5" t="str">
        <f>K2</f>
        <v>Računovođa</v>
      </c>
      <c r="Y4" s="5" t="str">
        <f>P2</f>
        <v>Vozač</v>
      </c>
    </row>
    <row r="5" spans="2:25" ht="16.95" customHeight="1" x14ac:dyDescent="0.25">
      <c r="B5" s="10" t="s">
        <v>2</v>
      </c>
      <c r="C5" s="11">
        <f>SUM(C6:C10)</f>
        <v>290214</v>
      </c>
      <c r="D5" s="12">
        <f>C5*12</f>
        <v>3482568</v>
      </c>
      <c r="F5" s="10" t="s">
        <v>2</v>
      </c>
      <c r="G5" s="28"/>
      <c r="H5" s="11">
        <f>SUM(H6:H10)</f>
        <v>519184</v>
      </c>
      <c r="I5" s="12">
        <f>H5*12</f>
        <v>6230208</v>
      </c>
      <c r="K5" s="10" t="s">
        <v>2</v>
      </c>
      <c r="L5" s="28"/>
      <c r="M5" s="11">
        <f>SUM(M6:M10)</f>
        <v>187264</v>
      </c>
      <c r="N5" s="12">
        <f>M5*12</f>
        <v>2247168</v>
      </c>
      <c r="P5" s="10" t="s">
        <v>2</v>
      </c>
      <c r="Q5" s="28"/>
      <c r="R5" s="11">
        <f>SUM(R6:R10)</f>
        <v>146364</v>
      </c>
      <c r="S5" s="12">
        <f>R5*12</f>
        <v>1756368</v>
      </c>
      <c r="U5" s="10" t="s">
        <v>2</v>
      </c>
      <c r="V5" s="12">
        <f>D5</f>
        <v>3482568</v>
      </c>
      <c r="W5" s="12">
        <f>I5</f>
        <v>6230208</v>
      </c>
      <c r="X5" s="12">
        <f>N5</f>
        <v>2247168</v>
      </c>
      <c r="Y5" s="12">
        <f>S5</f>
        <v>1756368</v>
      </c>
    </row>
    <row r="6" spans="2:25" ht="16.95" customHeight="1" x14ac:dyDescent="0.25">
      <c r="B6" s="14" t="s">
        <v>3</v>
      </c>
      <c r="C6" s="23">
        <v>100000</v>
      </c>
      <c r="D6" s="7">
        <f t="shared" ref="D6:D30" si="0">C6*12</f>
        <v>1200000</v>
      </c>
      <c r="F6" s="14" t="s">
        <v>3</v>
      </c>
      <c r="G6" s="29" t="s">
        <v>76</v>
      </c>
      <c r="H6" s="23">
        <v>240000</v>
      </c>
      <c r="I6" s="7">
        <f t="shared" ref="I6:I30" si="1">H6*12</f>
        <v>2880000</v>
      </c>
      <c r="K6" s="14" t="s">
        <v>3</v>
      </c>
      <c r="L6" s="29" t="s">
        <v>76</v>
      </c>
      <c r="M6" s="23">
        <v>100000</v>
      </c>
      <c r="N6" s="7">
        <f t="shared" ref="N6:N30" si="2">M6*12</f>
        <v>1200000</v>
      </c>
      <c r="P6" s="14" t="s">
        <v>3</v>
      </c>
      <c r="Q6" s="29" t="s">
        <v>76</v>
      </c>
      <c r="R6" s="23">
        <v>70000</v>
      </c>
      <c r="S6" s="7">
        <f t="shared" ref="S6:S30" si="3">R6*12</f>
        <v>840000</v>
      </c>
      <c r="U6" s="14" t="s">
        <v>3</v>
      </c>
      <c r="V6" s="7">
        <f t="shared" ref="V6:V30" si="4">D6</f>
        <v>1200000</v>
      </c>
      <c r="W6" s="7">
        <f t="shared" ref="W6:W30" si="5">I6</f>
        <v>2880000</v>
      </c>
      <c r="X6" s="7">
        <f t="shared" ref="X6:X30" si="6">N6</f>
        <v>1200000</v>
      </c>
      <c r="Y6" s="7">
        <f t="shared" ref="Y6:Y30" si="7">S6</f>
        <v>840000</v>
      </c>
    </row>
    <row r="7" spans="2:25" ht="16.95" customHeight="1" x14ac:dyDescent="0.25">
      <c r="B7" s="14" t="s">
        <v>4</v>
      </c>
      <c r="C7" s="34">
        <f>(C6+(C8+C9+C10)*C$42)*C$40</f>
        <v>98514</v>
      </c>
      <c r="D7" s="7">
        <f t="shared" si="0"/>
        <v>1182168</v>
      </c>
      <c r="F7" s="14" t="s">
        <v>4</v>
      </c>
      <c r="G7" s="29" t="s">
        <v>76</v>
      </c>
      <c r="H7" s="2">
        <f>(H6+(H8+H9+H10)*G$42)*G$40</f>
        <v>183984</v>
      </c>
      <c r="I7" s="7">
        <f t="shared" si="1"/>
        <v>2207808</v>
      </c>
      <c r="K7" s="14" t="s">
        <v>4</v>
      </c>
      <c r="L7" s="29" t="s">
        <v>76</v>
      </c>
      <c r="M7" s="2">
        <f>(M6+(M8+M9+M10)*L$42)*L$40</f>
        <v>68064</v>
      </c>
      <c r="N7" s="7">
        <f t="shared" si="2"/>
        <v>816768</v>
      </c>
      <c r="P7" s="14" t="s">
        <v>4</v>
      </c>
      <c r="Q7" s="29" t="s">
        <v>76</v>
      </c>
      <c r="R7" s="2">
        <f>(R6+(R8+R9+R10)*Q$42)*Q$40</f>
        <v>52164</v>
      </c>
      <c r="S7" s="7">
        <f t="shared" si="3"/>
        <v>625968</v>
      </c>
      <c r="U7" s="14" t="s">
        <v>4</v>
      </c>
      <c r="V7" s="7">
        <f t="shared" si="4"/>
        <v>1182168</v>
      </c>
      <c r="W7" s="7">
        <f t="shared" si="5"/>
        <v>2207808</v>
      </c>
      <c r="X7" s="7">
        <f t="shared" si="6"/>
        <v>816768</v>
      </c>
      <c r="Y7" s="7">
        <f t="shared" si="7"/>
        <v>625968</v>
      </c>
    </row>
    <row r="8" spans="2:25" ht="16.95" customHeight="1" x14ac:dyDescent="0.25">
      <c r="B8" s="14" t="s">
        <v>5</v>
      </c>
      <c r="C8" s="35">
        <f>'Po vrstama troškova'!C25</f>
        <v>42000</v>
      </c>
      <c r="D8" s="7">
        <f t="shared" si="0"/>
        <v>504000</v>
      </c>
      <c r="F8" s="14" t="s">
        <v>5</v>
      </c>
      <c r="G8" s="29" t="s">
        <v>76</v>
      </c>
      <c r="H8" s="23">
        <v>24000</v>
      </c>
      <c r="I8" s="7">
        <f t="shared" si="1"/>
        <v>288000</v>
      </c>
      <c r="K8" s="14" t="s">
        <v>5</v>
      </c>
      <c r="L8" s="29" t="s">
        <v>76</v>
      </c>
      <c r="M8" s="23">
        <v>10000</v>
      </c>
      <c r="N8" s="7">
        <f t="shared" si="2"/>
        <v>120000</v>
      </c>
      <c r="P8" s="14" t="s">
        <v>5</v>
      </c>
      <c r="Q8" s="29" t="s">
        <v>76</v>
      </c>
      <c r="R8" s="23">
        <v>18000</v>
      </c>
      <c r="S8" s="7">
        <f t="shared" si="3"/>
        <v>216000</v>
      </c>
      <c r="U8" s="14" t="s">
        <v>5</v>
      </c>
      <c r="V8" s="7">
        <f t="shared" si="4"/>
        <v>504000</v>
      </c>
      <c r="W8" s="7">
        <f t="shared" si="5"/>
        <v>288000</v>
      </c>
      <c r="X8" s="7">
        <f t="shared" si="6"/>
        <v>120000</v>
      </c>
      <c r="Y8" s="7">
        <f t="shared" si="7"/>
        <v>216000</v>
      </c>
    </row>
    <row r="9" spans="2:25" ht="16.95" customHeight="1" x14ac:dyDescent="0.25">
      <c r="B9" s="14" t="s">
        <v>6</v>
      </c>
      <c r="C9" s="36">
        <f>'Po vrstama troškova'!C34</f>
        <v>48500</v>
      </c>
      <c r="D9" s="7">
        <f t="shared" si="0"/>
        <v>582000</v>
      </c>
      <c r="F9" s="14" t="s">
        <v>6</v>
      </c>
      <c r="G9" s="29" t="s">
        <v>76</v>
      </c>
      <c r="H9" s="23">
        <v>70000</v>
      </c>
      <c r="I9" s="7">
        <f t="shared" si="1"/>
        <v>840000</v>
      </c>
      <c r="K9" s="14" t="s">
        <v>6</v>
      </c>
      <c r="L9" s="29" t="s">
        <v>76</v>
      </c>
      <c r="M9" s="23">
        <v>8000</v>
      </c>
      <c r="N9" s="7">
        <f t="shared" si="2"/>
        <v>96000</v>
      </c>
      <c r="P9" s="14" t="s">
        <v>6</v>
      </c>
      <c r="Q9" s="29" t="s">
        <v>76</v>
      </c>
      <c r="R9" s="23">
        <v>5000</v>
      </c>
      <c r="S9" s="7">
        <f t="shared" si="3"/>
        <v>60000</v>
      </c>
      <c r="U9" s="14" t="s">
        <v>6</v>
      </c>
      <c r="V9" s="7">
        <f t="shared" si="4"/>
        <v>582000</v>
      </c>
      <c r="W9" s="7">
        <f t="shared" si="5"/>
        <v>840000</v>
      </c>
      <c r="X9" s="7">
        <f t="shared" si="6"/>
        <v>96000</v>
      </c>
      <c r="Y9" s="7">
        <f t="shared" si="7"/>
        <v>60000</v>
      </c>
    </row>
    <row r="10" spans="2:25" ht="16.95" customHeight="1" x14ac:dyDescent="0.25">
      <c r="B10" s="14" t="s">
        <v>7</v>
      </c>
      <c r="C10" s="37">
        <v>1200</v>
      </c>
      <c r="D10" s="7">
        <f t="shared" si="0"/>
        <v>14400</v>
      </c>
      <c r="F10" s="14" t="s">
        <v>7</v>
      </c>
      <c r="G10" s="29" t="s">
        <v>76</v>
      </c>
      <c r="H10" s="23">
        <v>1200</v>
      </c>
      <c r="I10" s="7">
        <f t="shared" si="1"/>
        <v>14400</v>
      </c>
      <c r="K10" s="14" t="s">
        <v>7</v>
      </c>
      <c r="L10" s="29" t="s">
        <v>76</v>
      </c>
      <c r="M10" s="23">
        <v>1200</v>
      </c>
      <c r="N10" s="7">
        <f t="shared" si="2"/>
        <v>14400</v>
      </c>
      <c r="P10" s="14" t="s">
        <v>7</v>
      </c>
      <c r="Q10" s="29" t="s">
        <v>76</v>
      </c>
      <c r="R10" s="23">
        <v>1200</v>
      </c>
      <c r="S10" s="7">
        <f t="shared" si="3"/>
        <v>14400</v>
      </c>
      <c r="U10" s="14" t="s">
        <v>7</v>
      </c>
      <c r="V10" s="7">
        <f t="shared" si="4"/>
        <v>14400</v>
      </c>
      <c r="W10" s="7">
        <f t="shared" si="5"/>
        <v>14400</v>
      </c>
      <c r="X10" s="7">
        <f t="shared" si="6"/>
        <v>14400</v>
      </c>
      <c r="Y10" s="7">
        <f t="shared" si="7"/>
        <v>14400</v>
      </c>
    </row>
    <row r="11" spans="2:25" ht="16.95" customHeight="1" x14ac:dyDescent="0.25">
      <c r="B11" s="10" t="s">
        <v>8</v>
      </c>
      <c r="C11" s="38">
        <f>SUM(C12:C18)</f>
        <v>53300</v>
      </c>
      <c r="D11" s="12">
        <f t="shared" si="0"/>
        <v>639600</v>
      </c>
      <c r="F11" s="15" t="s">
        <v>8</v>
      </c>
      <c r="G11" s="25"/>
      <c r="H11" s="13">
        <f>SUM(H12:H18)</f>
        <v>57200</v>
      </c>
      <c r="I11" s="11">
        <f t="shared" si="1"/>
        <v>686400</v>
      </c>
      <c r="K11" s="15" t="s">
        <v>8</v>
      </c>
      <c r="L11" s="25"/>
      <c r="M11" s="13">
        <f>SUM(M12:M18)</f>
        <v>28740</v>
      </c>
      <c r="N11" s="11">
        <f t="shared" si="2"/>
        <v>344880</v>
      </c>
      <c r="P11" s="15" t="s">
        <v>8</v>
      </c>
      <c r="Q11" s="25"/>
      <c r="R11" s="13">
        <f>SUM(R12:R18)</f>
        <v>31760</v>
      </c>
      <c r="S11" s="11">
        <f t="shared" si="3"/>
        <v>381120</v>
      </c>
      <c r="U11" s="10" t="s">
        <v>8</v>
      </c>
      <c r="V11" s="12">
        <f t="shared" si="4"/>
        <v>639600</v>
      </c>
      <c r="W11" s="12">
        <f t="shared" si="5"/>
        <v>686400</v>
      </c>
      <c r="X11" s="12">
        <f t="shared" si="6"/>
        <v>344880</v>
      </c>
      <c r="Y11" s="12">
        <f t="shared" si="7"/>
        <v>381120</v>
      </c>
    </row>
    <row r="12" spans="2:25" ht="16.95" customHeight="1" x14ac:dyDescent="0.25">
      <c r="B12" s="14" t="s">
        <v>9</v>
      </c>
      <c r="C12" s="35">
        <f>'Po vrstama troškova'!C46</f>
        <v>3000</v>
      </c>
      <c r="D12" s="7">
        <f t="shared" si="0"/>
        <v>36000</v>
      </c>
      <c r="F12" s="14" t="s">
        <v>9</v>
      </c>
      <c r="G12" s="31">
        <v>1.5</v>
      </c>
      <c r="H12" s="7">
        <f>C12*G12</f>
        <v>4500</v>
      </c>
      <c r="I12" s="7">
        <f t="shared" si="1"/>
        <v>54000</v>
      </c>
      <c r="K12" s="14" t="s">
        <v>9</v>
      </c>
      <c r="L12" s="31">
        <v>0.7</v>
      </c>
      <c r="M12" s="7">
        <f>$C12*L12</f>
        <v>2100</v>
      </c>
      <c r="N12" s="7">
        <f t="shared" si="2"/>
        <v>25200</v>
      </c>
      <c r="P12" s="14" t="s">
        <v>9</v>
      </c>
      <c r="Q12" s="31">
        <v>0.6</v>
      </c>
      <c r="R12" s="7">
        <f>$C12*Q12</f>
        <v>1800</v>
      </c>
      <c r="S12" s="7">
        <f t="shared" si="3"/>
        <v>21600</v>
      </c>
      <c r="U12" s="14" t="s">
        <v>9</v>
      </c>
      <c r="V12" s="7">
        <f t="shared" si="4"/>
        <v>36000</v>
      </c>
      <c r="W12" s="7">
        <f t="shared" si="5"/>
        <v>54000</v>
      </c>
      <c r="X12" s="7">
        <f t="shared" si="6"/>
        <v>25200</v>
      </c>
      <c r="Y12" s="7">
        <f t="shared" si="7"/>
        <v>21600</v>
      </c>
    </row>
    <row r="13" spans="2:25" ht="16.95" customHeight="1" x14ac:dyDescent="0.25">
      <c r="B13" s="14" t="s">
        <v>10</v>
      </c>
      <c r="C13" s="35">
        <f>'Po vrstama troškova'!C55</f>
        <v>2800</v>
      </c>
      <c r="D13" s="7">
        <f t="shared" si="0"/>
        <v>33600</v>
      </c>
      <c r="F13" s="14" t="s">
        <v>10</v>
      </c>
      <c r="G13" s="31">
        <v>0.5</v>
      </c>
      <c r="H13" s="7">
        <f t="shared" ref="H13:H18" si="8">C13*G13</f>
        <v>1400</v>
      </c>
      <c r="I13" s="7">
        <f t="shared" si="1"/>
        <v>16800</v>
      </c>
      <c r="K13" s="14" t="s">
        <v>10</v>
      </c>
      <c r="L13" s="31">
        <v>0.3</v>
      </c>
      <c r="M13" s="7">
        <f t="shared" ref="M13:M18" si="9">$C13*L13</f>
        <v>840</v>
      </c>
      <c r="N13" s="7">
        <f t="shared" si="2"/>
        <v>10080</v>
      </c>
      <c r="P13" s="14" t="s">
        <v>10</v>
      </c>
      <c r="Q13" s="31">
        <v>0.2</v>
      </c>
      <c r="R13" s="7">
        <f t="shared" ref="R13:R18" si="10">$C13*Q13</f>
        <v>560</v>
      </c>
      <c r="S13" s="7">
        <f t="shared" si="3"/>
        <v>6720</v>
      </c>
      <c r="U13" s="14" t="s">
        <v>10</v>
      </c>
      <c r="V13" s="7">
        <f t="shared" si="4"/>
        <v>33600</v>
      </c>
      <c r="W13" s="7">
        <f t="shared" si="5"/>
        <v>16800</v>
      </c>
      <c r="X13" s="7">
        <f t="shared" si="6"/>
        <v>10080</v>
      </c>
      <c r="Y13" s="7">
        <f t="shared" si="7"/>
        <v>6720</v>
      </c>
    </row>
    <row r="14" spans="2:25" ht="16.95" customHeight="1" x14ac:dyDescent="0.25">
      <c r="B14" s="14" t="s">
        <v>109</v>
      </c>
      <c r="C14" s="35">
        <f>'Po vrstama troškova'!C68</f>
        <v>19000</v>
      </c>
      <c r="D14" s="7">
        <f t="shared" si="0"/>
        <v>228000</v>
      </c>
      <c r="F14" s="14" t="s">
        <v>109</v>
      </c>
      <c r="G14" s="31">
        <v>1.2</v>
      </c>
      <c r="H14" s="7">
        <f t="shared" si="8"/>
        <v>22800</v>
      </c>
      <c r="I14" s="7">
        <f t="shared" si="1"/>
        <v>273600</v>
      </c>
      <c r="K14" s="14" t="s">
        <v>11</v>
      </c>
      <c r="L14" s="31">
        <v>0.5</v>
      </c>
      <c r="M14" s="7">
        <f t="shared" si="9"/>
        <v>9500</v>
      </c>
      <c r="N14" s="7">
        <f t="shared" si="2"/>
        <v>114000</v>
      </c>
      <c r="P14" s="14" t="s">
        <v>109</v>
      </c>
      <c r="Q14" s="31">
        <v>0.7</v>
      </c>
      <c r="R14" s="7">
        <f t="shared" si="10"/>
        <v>13300</v>
      </c>
      <c r="S14" s="7">
        <f t="shared" si="3"/>
        <v>159600</v>
      </c>
      <c r="U14" s="14" t="s">
        <v>11</v>
      </c>
      <c r="V14" s="7">
        <f t="shared" si="4"/>
        <v>228000</v>
      </c>
      <c r="W14" s="7">
        <f t="shared" si="5"/>
        <v>273600</v>
      </c>
      <c r="X14" s="7">
        <f t="shared" si="6"/>
        <v>114000</v>
      </c>
      <c r="Y14" s="7">
        <f t="shared" si="7"/>
        <v>159600</v>
      </c>
    </row>
    <row r="15" spans="2:25" ht="16.95" customHeight="1" x14ac:dyDescent="0.25">
      <c r="B15" s="14" t="s">
        <v>12</v>
      </c>
      <c r="C15" s="35">
        <f>'Po vrstama troškova'!C82</f>
        <v>16000</v>
      </c>
      <c r="D15" s="7">
        <f t="shared" si="0"/>
        <v>192000</v>
      </c>
      <c r="F15" s="14" t="s">
        <v>12</v>
      </c>
      <c r="G15" s="31">
        <v>1</v>
      </c>
      <c r="H15" s="7">
        <f t="shared" si="8"/>
        <v>16000</v>
      </c>
      <c r="I15" s="7">
        <f t="shared" si="1"/>
        <v>192000</v>
      </c>
      <c r="K15" s="14" t="s">
        <v>12</v>
      </c>
      <c r="L15" s="31">
        <v>0.3</v>
      </c>
      <c r="M15" s="7">
        <f t="shared" si="9"/>
        <v>4800</v>
      </c>
      <c r="N15" s="7">
        <f t="shared" si="2"/>
        <v>57600</v>
      </c>
      <c r="P15" s="14" t="s">
        <v>12</v>
      </c>
      <c r="Q15" s="31">
        <v>0.3</v>
      </c>
      <c r="R15" s="7">
        <f t="shared" si="10"/>
        <v>4800</v>
      </c>
      <c r="S15" s="7">
        <f t="shared" si="3"/>
        <v>57600</v>
      </c>
      <c r="U15" s="14" t="s">
        <v>12</v>
      </c>
      <c r="V15" s="7">
        <f t="shared" si="4"/>
        <v>192000</v>
      </c>
      <c r="W15" s="7">
        <f t="shared" si="5"/>
        <v>192000</v>
      </c>
      <c r="X15" s="7">
        <f t="shared" si="6"/>
        <v>57600</v>
      </c>
      <c r="Y15" s="7">
        <f t="shared" si="7"/>
        <v>57600</v>
      </c>
    </row>
    <row r="16" spans="2:25" ht="16.95" customHeight="1" x14ac:dyDescent="0.25">
      <c r="B16" s="14" t="s">
        <v>13</v>
      </c>
      <c r="C16" s="36">
        <f>'Po vrstama troškova'!C92</f>
        <v>9000</v>
      </c>
      <c r="D16" s="7">
        <f t="shared" si="0"/>
        <v>108000</v>
      </c>
      <c r="F16" s="14" t="s">
        <v>13</v>
      </c>
      <c r="G16" s="31">
        <v>1</v>
      </c>
      <c r="H16" s="7">
        <f t="shared" si="8"/>
        <v>9000</v>
      </c>
      <c r="I16" s="7">
        <f t="shared" si="1"/>
        <v>108000</v>
      </c>
      <c r="K16" s="14" t="s">
        <v>13</v>
      </c>
      <c r="L16" s="31">
        <v>1</v>
      </c>
      <c r="M16" s="7">
        <f t="shared" si="9"/>
        <v>9000</v>
      </c>
      <c r="N16" s="7">
        <f t="shared" si="2"/>
        <v>108000</v>
      </c>
      <c r="P16" s="14" t="s">
        <v>13</v>
      </c>
      <c r="Q16" s="31">
        <v>1</v>
      </c>
      <c r="R16" s="7">
        <f t="shared" si="10"/>
        <v>9000</v>
      </c>
      <c r="S16" s="7">
        <f t="shared" si="3"/>
        <v>108000</v>
      </c>
      <c r="U16" s="14" t="s">
        <v>13</v>
      </c>
      <c r="V16" s="7">
        <f t="shared" si="4"/>
        <v>108000</v>
      </c>
      <c r="W16" s="7">
        <f t="shared" si="5"/>
        <v>108000</v>
      </c>
      <c r="X16" s="7">
        <f t="shared" si="6"/>
        <v>108000</v>
      </c>
      <c r="Y16" s="7">
        <f t="shared" si="7"/>
        <v>108000</v>
      </c>
    </row>
    <row r="17" spans="2:25" ht="16.95" customHeight="1" x14ac:dyDescent="0.25">
      <c r="B17" s="14" t="s">
        <v>14</v>
      </c>
      <c r="C17" s="37">
        <v>2000</v>
      </c>
      <c r="D17" s="7">
        <f t="shared" si="0"/>
        <v>24000</v>
      </c>
      <c r="F17" s="14" t="s">
        <v>14</v>
      </c>
      <c r="G17" s="31">
        <v>1</v>
      </c>
      <c r="H17" s="7">
        <f t="shared" si="8"/>
        <v>2000</v>
      </c>
      <c r="I17" s="7">
        <f t="shared" si="1"/>
        <v>24000</v>
      </c>
      <c r="K17" s="14" t="s">
        <v>14</v>
      </c>
      <c r="L17" s="31">
        <v>0.5</v>
      </c>
      <c r="M17" s="7">
        <f t="shared" si="9"/>
        <v>1000</v>
      </c>
      <c r="N17" s="7">
        <f t="shared" si="2"/>
        <v>12000</v>
      </c>
      <c r="P17" s="14" t="s">
        <v>14</v>
      </c>
      <c r="Q17" s="31">
        <v>0.4</v>
      </c>
      <c r="R17" s="7">
        <f t="shared" si="10"/>
        <v>800</v>
      </c>
      <c r="S17" s="7">
        <f t="shared" si="3"/>
        <v>9600</v>
      </c>
      <c r="U17" s="14" t="s">
        <v>14</v>
      </c>
      <c r="V17" s="7">
        <f t="shared" si="4"/>
        <v>24000</v>
      </c>
      <c r="W17" s="7">
        <f t="shared" si="5"/>
        <v>24000</v>
      </c>
      <c r="X17" s="7">
        <f t="shared" si="6"/>
        <v>12000</v>
      </c>
      <c r="Y17" s="7">
        <f t="shared" si="7"/>
        <v>9600</v>
      </c>
    </row>
    <row r="18" spans="2:25" ht="16.95" customHeight="1" x14ac:dyDescent="0.25">
      <c r="B18" s="14" t="s">
        <v>15</v>
      </c>
      <c r="C18" s="37">
        <v>1500</v>
      </c>
      <c r="D18" s="7">
        <f t="shared" si="0"/>
        <v>18000</v>
      </c>
      <c r="F18" s="14" t="s">
        <v>15</v>
      </c>
      <c r="G18" s="31">
        <v>1</v>
      </c>
      <c r="H18" s="7">
        <f t="shared" si="8"/>
        <v>1500</v>
      </c>
      <c r="I18" s="7">
        <f t="shared" si="1"/>
        <v>18000</v>
      </c>
      <c r="K18" s="14" t="s">
        <v>15</v>
      </c>
      <c r="L18" s="31">
        <v>1</v>
      </c>
      <c r="M18" s="7">
        <f t="shared" si="9"/>
        <v>1500</v>
      </c>
      <c r="N18" s="7">
        <f t="shared" si="2"/>
        <v>18000</v>
      </c>
      <c r="P18" s="14" t="s">
        <v>15</v>
      </c>
      <c r="Q18" s="31">
        <v>1</v>
      </c>
      <c r="R18" s="7">
        <f t="shared" si="10"/>
        <v>1500</v>
      </c>
      <c r="S18" s="7">
        <f t="shared" si="3"/>
        <v>18000</v>
      </c>
      <c r="U18" s="14" t="s">
        <v>15</v>
      </c>
      <c r="V18" s="7">
        <f t="shared" si="4"/>
        <v>18000</v>
      </c>
      <c r="W18" s="7">
        <f t="shared" si="5"/>
        <v>18000</v>
      </c>
      <c r="X18" s="7">
        <f t="shared" si="6"/>
        <v>18000</v>
      </c>
      <c r="Y18" s="7">
        <f t="shared" si="7"/>
        <v>18000</v>
      </c>
    </row>
    <row r="19" spans="2:25" ht="16.95" customHeight="1" x14ac:dyDescent="0.25">
      <c r="B19" s="10" t="s">
        <v>16</v>
      </c>
      <c r="C19" s="38">
        <f>SUM(C20:C29)</f>
        <v>19800</v>
      </c>
      <c r="D19" s="12">
        <f t="shared" si="0"/>
        <v>237600</v>
      </c>
      <c r="F19" s="10" t="s">
        <v>16</v>
      </c>
      <c r="G19" s="25"/>
      <c r="H19" s="12">
        <f>SUM(H20:H29)</f>
        <v>22520</v>
      </c>
      <c r="I19" s="12">
        <f t="shared" si="1"/>
        <v>270240</v>
      </c>
      <c r="K19" s="10" t="s">
        <v>16</v>
      </c>
      <c r="L19" s="25"/>
      <c r="M19" s="12">
        <f>SUM(M20:M29)</f>
        <v>13210</v>
      </c>
      <c r="N19" s="12">
        <f t="shared" si="2"/>
        <v>158520</v>
      </c>
      <c r="P19" s="10" t="s">
        <v>16</v>
      </c>
      <c r="Q19" s="25"/>
      <c r="R19" s="12">
        <f>SUM(R20:R29)</f>
        <v>8590</v>
      </c>
      <c r="S19" s="12">
        <f t="shared" si="3"/>
        <v>103080</v>
      </c>
      <c r="U19" s="10" t="s">
        <v>16</v>
      </c>
      <c r="V19" s="12">
        <f t="shared" si="4"/>
        <v>237600</v>
      </c>
      <c r="W19" s="12">
        <f t="shared" si="5"/>
        <v>270240</v>
      </c>
      <c r="X19" s="12">
        <f t="shared" si="6"/>
        <v>158520</v>
      </c>
      <c r="Y19" s="12">
        <f t="shared" si="7"/>
        <v>103080</v>
      </c>
    </row>
    <row r="20" spans="2:25" ht="16.95" customHeight="1" x14ac:dyDescent="0.25">
      <c r="B20" s="14" t="s">
        <v>17</v>
      </c>
      <c r="C20" s="37">
        <v>2000</v>
      </c>
      <c r="D20" s="7">
        <f t="shared" si="0"/>
        <v>24000</v>
      </c>
      <c r="F20" s="14" t="s">
        <v>17</v>
      </c>
      <c r="G20" s="31">
        <v>1</v>
      </c>
      <c r="H20" s="7">
        <f t="shared" ref="H20:H29" si="11">C20*G20</f>
        <v>2000</v>
      </c>
      <c r="I20" s="7">
        <f t="shared" si="1"/>
        <v>24000</v>
      </c>
      <c r="K20" s="14" t="s">
        <v>17</v>
      </c>
      <c r="L20" s="31">
        <v>1</v>
      </c>
      <c r="M20" s="7">
        <f t="shared" ref="M20:M29" si="12">$C20*L20</f>
        <v>2000</v>
      </c>
      <c r="N20" s="7">
        <f t="shared" si="2"/>
        <v>24000</v>
      </c>
      <c r="P20" s="14" t="s">
        <v>17</v>
      </c>
      <c r="Q20" s="31">
        <v>0.5</v>
      </c>
      <c r="R20" s="7">
        <f t="shared" ref="R20:R29" si="13">$C20*Q20</f>
        <v>1000</v>
      </c>
      <c r="S20" s="7">
        <f t="shared" si="3"/>
        <v>12000</v>
      </c>
      <c r="U20" s="14" t="s">
        <v>17</v>
      </c>
      <c r="V20" s="7">
        <f t="shared" si="4"/>
        <v>24000</v>
      </c>
      <c r="W20" s="7">
        <f t="shared" si="5"/>
        <v>24000</v>
      </c>
      <c r="X20" s="7">
        <f t="shared" si="6"/>
        <v>24000</v>
      </c>
      <c r="Y20" s="7">
        <f t="shared" si="7"/>
        <v>12000</v>
      </c>
    </row>
    <row r="21" spans="2:25" ht="16.95" customHeight="1" x14ac:dyDescent="0.25">
      <c r="B21" s="14" t="s">
        <v>18</v>
      </c>
      <c r="C21" s="37">
        <v>1800</v>
      </c>
      <c r="D21" s="7">
        <f t="shared" si="0"/>
        <v>21600</v>
      </c>
      <c r="F21" s="14" t="s">
        <v>18</v>
      </c>
      <c r="G21" s="31">
        <v>1</v>
      </c>
      <c r="H21" s="7">
        <f t="shared" si="11"/>
        <v>1800</v>
      </c>
      <c r="I21" s="7">
        <f t="shared" si="1"/>
        <v>21600</v>
      </c>
      <c r="K21" s="14" t="s">
        <v>18</v>
      </c>
      <c r="L21" s="31">
        <v>1</v>
      </c>
      <c r="M21" s="7">
        <f t="shared" si="12"/>
        <v>1800</v>
      </c>
      <c r="N21" s="7">
        <f t="shared" si="2"/>
        <v>21600</v>
      </c>
      <c r="P21" s="14" t="s">
        <v>18</v>
      </c>
      <c r="Q21" s="31">
        <v>0.5</v>
      </c>
      <c r="R21" s="7">
        <f t="shared" si="13"/>
        <v>900</v>
      </c>
      <c r="S21" s="7">
        <f t="shared" si="3"/>
        <v>10800</v>
      </c>
      <c r="U21" s="14" t="s">
        <v>18</v>
      </c>
      <c r="V21" s="7">
        <f t="shared" si="4"/>
        <v>21600</v>
      </c>
      <c r="W21" s="7">
        <f t="shared" si="5"/>
        <v>21600</v>
      </c>
      <c r="X21" s="7">
        <f t="shared" si="6"/>
        <v>21600</v>
      </c>
      <c r="Y21" s="7">
        <f t="shared" si="7"/>
        <v>10800</v>
      </c>
    </row>
    <row r="22" spans="2:25" ht="16.95" customHeight="1" x14ac:dyDescent="0.25">
      <c r="B22" s="14" t="s">
        <v>19</v>
      </c>
      <c r="C22" s="37">
        <v>2800</v>
      </c>
      <c r="D22" s="7">
        <f t="shared" si="0"/>
        <v>33600</v>
      </c>
      <c r="F22" s="14" t="s">
        <v>19</v>
      </c>
      <c r="G22" s="31">
        <v>0.8</v>
      </c>
      <c r="H22" s="7">
        <f t="shared" si="11"/>
        <v>2240</v>
      </c>
      <c r="I22" s="7">
        <f t="shared" si="1"/>
        <v>26880</v>
      </c>
      <c r="K22" s="14" t="s">
        <v>19</v>
      </c>
      <c r="L22" s="31">
        <v>0.5</v>
      </c>
      <c r="M22" s="7">
        <f t="shared" si="12"/>
        <v>1400</v>
      </c>
      <c r="N22" s="7">
        <f t="shared" si="2"/>
        <v>16800</v>
      </c>
      <c r="P22" s="14" t="s">
        <v>19</v>
      </c>
      <c r="Q22" s="31">
        <v>0.3</v>
      </c>
      <c r="R22" s="7">
        <f t="shared" si="13"/>
        <v>840</v>
      </c>
      <c r="S22" s="7">
        <f t="shared" si="3"/>
        <v>10080</v>
      </c>
      <c r="U22" s="14" t="s">
        <v>19</v>
      </c>
      <c r="V22" s="7">
        <f t="shared" si="4"/>
        <v>33600</v>
      </c>
      <c r="W22" s="7">
        <f t="shared" si="5"/>
        <v>26880</v>
      </c>
      <c r="X22" s="7">
        <f t="shared" si="6"/>
        <v>16800</v>
      </c>
      <c r="Y22" s="7">
        <f t="shared" si="7"/>
        <v>10080</v>
      </c>
    </row>
    <row r="23" spans="2:25" ht="16.95" customHeight="1" x14ac:dyDescent="0.25">
      <c r="B23" s="14" t="s">
        <v>20</v>
      </c>
      <c r="C23" s="23">
        <v>3500</v>
      </c>
      <c r="D23" s="7">
        <f t="shared" si="0"/>
        <v>42000</v>
      </c>
      <c r="F23" s="14" t="s">
        <v>20</v>
      </c>
      <c r="G23" s="31">
        <v>2</v>
      </c>
      <c r="H23" s="7">
        <f t="shared" si="11"/>
        <v>7000</v>
      </c>
      <c r="I23" s="7">
        <f t="shared" si="1"/>
        <v>84000</v>
      </c>
      <c r="K23" s="14" t="s">
        <v>20</v>
      </c>
      <c r="L23" s="31">
        <v>0.5</v>
      </c>
      <c r="M23" s="7">
        <f t="shared" si="12"/>
        <v>1750</v>
      </c>
      <c r="N23" s="7">
        <f t="shared" si="2"/>
        <v>21000</v>
      </c>
      <c r="P23" s="14" t="s">
        <v>20</v>
      </c>
      <c r="Q23" s="31">
        <v>0.3</v>
      </c>
      <c r="R23" s="7">
        <f t="shared" si="13"/>
        <v>1050</v>
      </c>
      <c r="S23" s="7">
        <f t="shared" si="3"/>
        <v>12600</v>
      </c>
      <c r="U23" s="14" t="s">
        <v>20</v>
      </c>
      <c r="V23" s="7">
        <f t="shared" si="4"/>
        <v>42000</v>
      </c>
      <c r="W23" s="7">
        <f t="shared" si="5"/>
        <v>84000</v>
      </c>
      <c r="X23" s="7">
        <f t="shared" si="6"/>
        <v>21000</v>
      </c>
      <c r="Y23" s="7">
        <f t="shared" si="7"/>
        <v>12600</v>
      </c>
    </row>
    <row r="24" spans="2:25" ht="16.95" customHeight="1" x14ac:dyDescent="0.25">
      <c r="B24" s="14" t="s">
        <v>21</v>
      </c>
      <c r="C24" s="23">
        <v>2700</v>
      </c>
      <c r="D24" s="7">
        <f t="shared" si="0"/>
        <v>32400</v>
      </c>
      <c r="F24" s="14" t="s">
        <v>21</v>
      </c>
      <c r="G24" s="31">
        <v>0.4</v>
      </c>
      <c r="H24" s="7">
        <f t="shared" si="11"/>
        <v>1080</v>
      </c>
      <c r="I24" s="7">
        <f t="shared" si="1"/>
        <v>12960</v>
      </c>
      <c r="K24" s="14" t="s">
        <v>21</v>
      </c>
      <c r="L24" s="31">
        <v>0.4</v>
      </c>
      <c r="M24" s="7">
        <f t="shared" si="12"/>
        <v>1080</v>
      </c>
      <c r="N24" s="7">
        <f t="shared" si="2"/>
        <v>12960</v>
      </c>
      <c r="P24" s="14" t="s">
        <v>21</v>
      </c>
      <c r="Q24" s="31">
        <v>0.3</v>
      </c>
      <c r="R24" s="7">
        <f t="shared" si="13"/>
        <v>810</v>
      </c>
      <c r="S24" s="7">
        <f t="shared" si="3"/>
        <v>9720</v>
      </c>
      <c r="U24" s="14" t="s">
        <v>21</v>
      </c>
      <c r="V24" s="7">
        <f t="shared" si="4"/>
        <v>32400</v>
      </c>
      <c r="W24" s="7">
        <f t="shared" si="5"/>
        <v>12960</v>
      </c>
      <c r="X24" s="7">
        <f t="shared" si="6"/>
        <v>12960</v>
      </c>
      <c r="Y24" s="7">
        <f t="shared" si="7"/>
        <v>9720</v>
      </c>
    </row>
    <row r="25" spans="2:25" ht="16.95" customHeight="1" x14ac:dyDescent="0.25">
      <c r="B25" s="14" t="s">
        <v>22</v>
      </c>
      <c r="C25" s="23">
        <v>1000</v>
      </c>
      <c r="D25" s="7">
        <f t="shared" si="0"/>
        <v>12000</v>
      </c>
      <c r="F25" s="14" t="s">
        <v>22</v>
      </c>
      <c r="G25" s="31">
        <v>0.2</v>
      </c>
      <c r="H25" s="7">
        <f t="shared" si="11"/>
        <v>200</v>
      </c>
      <c r="I25" s="7">
        <f t="shared" si="1"/>
        <v>2400</v>
      </c>
      <c r="K25" s="14" t="s">
        <v>22</v>
      </c>
      <c r="L25" s="31">
        <v>0.2</v>
      </c>
      <c r="M25" s="7">
        <f t="shared" si="12"/>
        <v>200</v>
      </c>
      <c r="N25" s="7">
        <f t="shared" si="2"/>
        <v>2400</v>
      </c>
      <c r="P25" s="14" t="s">
        <v>22</v>
      </c>
      <c r="Q25" s="31">
        <v>0.2</v>
      </c>
      <c r="R25" s="7">
        <f t="shared" si="13"/>
        <v>200</v>
      </c>
      <c r="S25" s="7">
        <f t="shared" si="3"/>
        <v>2400</v>
      </c>
      <c r="U25" s="14" t="s">
        <v>22</v>
      </c>
      <c r="V25" s="7">
        <f t="shared" si="4"/>
        <v>12000</v>
      </c>
      <c r="W25" s="7">
        <f t="shared" si="5"/>
        <v>2400</v>
      </c>
      <c r="X25" s="7">
        <f t="shared" si="6"/>
        <v>2400</v>
      </c>
      <c r="Y25" s="7">
        <f t="shared" si="7"/>
        <v>2400</v>
      </c>
    </row>
    <row r="26" spans="2:25" ht="16.95" customHeight="1" x14ac:dyDescent="0.25">
      <c r="B26" s="14" t="s">
        <v>23</v>
      </c>
      <c r="C26" s="23">
        <v>2200</v>
      </c>
      <c r="D26" s="7">
        <f t="shared" si="0"/>
        <v>26400</v>
      </c>
      <c r="F26" s="14" t="s">
        <v>23</v>
      </c>
      <c r="G26" s="31">
        <v>2</v>
      </c>
      <c r="H26" s="7">
        <f t="shared" si="11"/>
        <v>4400</v>
      </c>
      <c r="I26" s="7">
        <f t="shared" si="1"/>
        <v>52800</v>
      </c>
      <c r="K26" s="14" t="s">
        <v>23</v>
      </c>
      <c r="L26" s="31">
        <v>1</v>
      </c>
      <c r="M26" s="7">
        <f t="shared" si="12"/>
        <v>2200</v>
      </c>
      <c r="N26" s="7">
        <f t="shared" si="2"/>
        <v>26400</v>
      </c>
      <c r="P26" s="14" t="s">
        <v>23</v>
      </c>
      <c r="Q26" s="31">
        <v>0.5</v>
      </c>
      <c r="R26" s="7">
        <f t="shared" si="13"/>
        <v>1100</v>
      </c>
      <c r="S26" s="7">
        <f t="shared" si="3"/>
        <v>13200</v>
      </c>
      <c r="U26" s="14" t="s">
        <v>23</v>
      </c>
      <c r="V26" s="7">
        <f t="shared" si="4"/>
        <v>26400</v>
      </c>
      <c r="W26" s="7">
        <f t="shared" si="5"/>
        <v>52800</v>
      </c>
      <c r="X26" s="7">
        <f t="shared" si="6"/>
        <v>26400</v>
      </c>
      <c r="Y26" s="7">
        <f t="shared" si="7"/>
        <v>13200</v>
      </c>
    </row>
    <row r="27" spans="2:25" ht="16.95" customHeight="1" x14ac:dyDescent="0.25">
      <c r="B27" s="14" t="s">
        <v>24</v>
      </c>
      <c r="C27" s="23">
        <v>900</v>
      </c>
      <c r="D27" s="7">
        <f t="shared" si="0"/>
        <v>10800</v>
      </c>
      <c r="F27" s="14" t="s">
        <v>24</v>
      </c>
      <c r="G27" s="31">
        <v>1.5</v>
      </c>
      <c r="H27" s="7">
        <f t="shared" si="11"/>
        <v>1350</v>
      </c>
      <c r="I27" s="7">
        <f t="shared" si="1"/>
        <v>16200</v>
      </c>
      <c r="K27" s="14" t="s">
        <v>24</v>
      </c>
      <c r="L27" s="31">
        <v>0.7</v>
      </c>
      <c r="M27" s="7">
        <f t="shared" si="12"/>
        <v>630</v>
      </c>
      <c r="N27" s="7">
        <f t="shared" si="2"/>
        <v>7560</v>
      </c>
      <c r="P27" s="14" t="s">
        <v>24</v>
      </c>
      <c r="Q27" s="31">
        <v>0.6</v>
      </c>
      <c r="R27" s="7">
        <f t="shared" si="13"/>
        <v>540</v>
      </c>
      <c r="S27" s="7">
        <f t="shared" si="3"/>
        <v>6480</v>
      </c>
      <c r="U27" s="14" t="s">
        <v>24</v>
      </c>
      <c r="V27" s="7">
        <f t="shared" si="4"/>
        <v>10800</v>
      </c>
      <c r="W27" s="7">
        <f t="shared" si="5"/>
        <v>16200</v>
      </c>
      <c r="X27" s="7">
        <f t="shared" si="6"/>
        <v>7560</v>
      </c>
      <c r="Y27" s="7">
        <f t="shared" si="7"/>
        <v>6480</v>
      </c>
    </row>
    <row r="28" spans="2:25" ht="16.95" customHeight="1" x14ac:dyDescent="0.25">
      <c r="B28" s="14" t="s">
        <v>25</v>
      </c>
      <c r="C28" s="23">
        <v>1500</v>
      </c>
      <c r="D28" s="7">
        <f t="shared" si="0"/>
        <v>18000</v>
      </c>
      <c r="F28" s="14" t="s">
        <v>25</v>
      </c>
      <c r="G28" s="31">
        <v>0.7</v>
      </c>
      <c r="H28" s="7">
        <f t="shared" si="11"/>
        <v>1050</v>
      </c>
      <c r="I28" s="7">
        <f t="shared" si="1"/>
        <v>12600</v>
      </c>
      <c r="K28" s="14" t="s">
        <v>25</v>
      </c>
      <c r="L28" s="31">
        <v>0.5</v>
      </c>
      <c r="M28" s="7">
        <f t="shared" si="12"/>
        <v>750</v>
      </c>
      <c r="N28" s="7">
        <f t="shared" si="2"/>
        <v>9000</v>
      </c>
      <c r="P28" s="14" t="s">
        <v>25</v>
      </c>
      <c r="Q28" s="31">
        <v>0.5</v>
      </c>
      <c r="R28" s="7">
        <f t="shared" si="13"/>
        <v>750</v>
      </c>
      <c r="S28" s="7">
        <f t="shared" si="3"/>
        <v>9000</v>
      </c>
      <c r="U28" s="14" t="s">
        <v>25</v>
      </c>
      <c r="V28" s="7">
        <f t="shared" si="4"/>
        <v>18000</v>
      </c>
      <c r="W28" s="7">
        <f t="shared" si="5"/>
        <v>12600</v>
      </c>
      <c r="X28" s="7">
        <f t="shared" si="6"/>
        <v>9000</v>
      </c>
      <c r="Y28" s="7">
        <f t="shared" si="7"/>
        <v>9000</v>
      </c>
    </row>
    <row r="29" spans="2:25" ht="16.95" customHeight="1" x14ac:dyDescent="0.25">
      <c r="B29" s="14" t="s">
        <v>26</v>
      </c>
      <c r="C29" s="23">
        <v>1400</v>
      </c>
      <c r="D29" s="7">
        <f t="shared" si="0"/>
        <v>16800</v>
      </c>
      <c r="F29" s="14" t="s">
        <v>26</v>
      </c>
      <c r="G29" s="31">
        <v>1</v>
      </c>
      <c r="H29" s="7">
        <f t="shared" si="11"/>
        <v>1400</v>
      </c>
      <c r="I29" s="7">
        <f t="shared" si="1"/>
        <v>16800</v>
      </c>
      <c r="K29" s="14" t="s">
        <v>26</v>
      </c>
      <c r="L29" s="31">
        <v>1</v>
      </c>
      <c r="M29" s="7">
        <f t="shared" si="12"/>
        <v>1400</v>
      </c>
      <c r="N29" s="7">
        <f t="shared" si="2"/>
        <v>16800</v>
      </c>
      <c r="P29" s="14" t="s">
        <v>26</v>
      </c>
      <c r="Q29" s="31">
        <v>1</v>
      </c>
      <c r="R29" s="7">
        <f t="shared" si="13"/>
        <v>1400</v>
      </c>
      <c r="S29" s="7">
        <f t="shared" si="3"/>
        <v>16800</v>
      </c>
      <c r="U29" s="14" t="s">
        <v>26</v>
      </c>
      <c r="V29" s="7">
        <f t="shared" si="4"/>
        <v>16800</v>
      </c>
      <c r="W29" s="7">
        <f t="shared" si="5"/>
        <v>16800</v>
      </c>
      <c r="X29" s="7">
        <f t="shared" si="6"/>
        <v>16800</v>
      </c>
      <c r="Y29" s="7">
        <f t="shared" si="7"/>
        <v>16800</v>
      </c>
    </row>
    <row r="30" spans="2:25" ht="16.95" customHeight="1" x14ac:dyDescent="0.25">
      <c r="B30" s="4" t="s">
        <v>30</v>
      </c>
      <c r="C30" s="9">
        <f>C5+C11+C19</f>
        <v>363314</v>
      </c>
      <c r="D30" s="5">
        <f t="shared" si="0"/>
        <v>4359768</v>
      </c>
      <c r="F30" s="4" t="s">
        <v>30</v>
      </c>
      <c r="G30" s="30"/>
      <c r="H30" s="5">
        <f>H5+H11+H19</f>
        <v>598904</v>
      </c>
      <c r="I30" s="5">
        <f t="shared" si="1"/>
        <v>7186848</v>
      </c>
      <c r="K30" s="4" t="s">
        <v>30</v>
      </c>
      <c r="L30" s="30"/>
      <c r="M30" s="5">
        <f>M5+M11+M19</f>
        <v>229214</v>
      </c>
      <c r="N30" s="5">
        <f t="shared" si="2"/>
        <v>2750568</v>
      </c>
      <c r="P30" s="4" t="s">
        <v>30</v>
      </c>
      <c r="Q30" s="30"/>
      <c r="R30" s="5">
        <f>R5+R11+R19</f>
        <v>186714</v>
      </c>
      <c r="S30" s="5">
        <f t="shared" si="3"/>
        <v>2240568</v>
      </c>
      <c r="U30" s="4" t="s">
        <v>30</v>
      </c>
      <c r="V30" s="5">
        <f t="shared" si="4"/>
        <v>4359768</v>
      </c>
      <c r="W30" s="5">
        <f t="shared" si="5"/>
        <v>7186848</v>
      </c>
      <c r="X30" s="5">
        <f t="shared" si="6"/>
        <v>2750568</v>
      </c>
      <c r="Y30" s="5">
        <f t="shared" si="7"/>
        <v>2240568</v>
      </c>
    </row>
    <row r="31" spans="2:25" ht="16.95" customHeight="1" x14ac:dyDescent="0.25">
      <c r="B31" s="6" t="s">
        <v>29</v>
      </c>
      <c r="C31" s="8">
        <f>C30/C6</f>
        <v>3.63314</v>
      </c>
      <c r="D31" s="8">
        <f>D30/D6</f>
        <v>3.63314</v>
      </c>
      <c r="F31" s="6" t="s">
        <v>29</v>
      </c>
      <c r="G31" s="8"/>
      <c r="H31" s="8">
        <f>H30/H6</f>
        <v>2.4954333333333332</v>
      </c>
      <c r="I31" s="8">
        <f>I30/I6</f>
        <v>2.4954333333333332</v>
      </c>
      <c r="K31" s="6" t="s">
        <v>29</v>
      </c>
      <c r="L31" s="8"/>
      <c r="M31" s="8">
        <f>M30/M6</f>
        <v>2.2921399999999998</v>
      </c>
      <c r="N31" s="8">
        <f>N30/N6</f>
        <v>2.2921399999999998</v>
      </c>
      <c r="P31" s="6" t="s">
        <v>29</v>
      </c>
      <c r="Q31" s="8"/>
      <c r="R31" s="8">
        <f>R30/R6</f>
        <v>2.6673428571428572</v>
      </c>
      <c r="S31" s="8">
        <f>S30/S6</f>
        <v>2.6673428571428572</v>
      </c>
      <c r="U31" s="6" t="s">
        <v>29</v>
      </c>
      <c r="V31" s="8">
        <f>V30/V6</f>
        <v>3.63314</v>
      </c>
      <c r="W31" s="8">
        <f>W30/W6</f>
        <v>2.4954333333333332</v>
      </c>
      <c r="X31" s="8">
        <f t="shared" ref="X31:Y31" si="14">X30/X6</f>
        <v>2.2921399999999998</v>
      </c>
      <c r="Y31" s="8">
        <f t="shared" si="14"/>
        <v>2.6673428571428572</v>
      </c>
    </row>
    <row r="33" spans="2:25" ht="16.95" customHeight="1" x14ac:dyDescent="0.25">
      <c r="B33" s="16" t="s">
        <v>36</v>
      </c>
      <c r="C33" s="17">
        <f>C5/C30</f>
        <v>0.79879663321534544</v>
      </c>
      <c r="D33" s="17">
        <f>D5/D30</f>
        <v>0.79879663321534544</v>
      </c>
      <c r="F33" s="16" t="s">
        <v>36</v>
      </c>
      <c r="G33" s="29"/>
      <c r="H33" s="17">
        <f>H5/H30</f>
        <v>0.8668901860732271</v>
      </c>
      <c r="I33" s="17">
        <f>I5/I30</f>
        <v>0.8668901860732271</v>
      </c>
      <c r="K33" s="16" t="s">
        <v>36</v>
      </c>
      <c r="L33" s="29"/>
      <c r="M33" s="17">
        <f>M5/M30</f>
        <v>0.81698325582207021</v>
      </c>
      <c r="N33" s="17">
        <f>N5/N30</f>
        <v>0.81698325582207021</v>
      </c>
      <c r="P33" s="16" t="s">
        <v>36</v>
      </c>
      <c r="Q33" s="29"/>
      <c r="R33" s="17">
        <f>R5/R30</f>
        <v>0.7838940840001285</v>
      </c>
      <c r="S33" s="17">
        <f>S5/S30</f>
        <v>0.7838940840001285</v>
      </c>
      <c r="U33" s="16" t="s">
        <v>36</v>
      </c>
      <c r="V33" s="17">
        <f>V5/V30</f>
        <v>0.79879663321534544</v>
      </c>
      <c r="W33" s="17">
        <f t="shared" ref="W33:Y33" si="15">W5/W30</f>
        <v>0.8668901860732271</v>
      </c>
      <c r="X33" s="17">
        <f t="shared" si="15"/>
        <v>0.81698325582207021</v>
      </c>
      <c r="Y33" s="17">
        <f t="shared" si="15"/>
        <v>0.7838940840001285</v>
      </c>
    </row>
    <row r="34" spans="2:25" ht="16.95" customHeight="1" x14ac:dyDescent="0.25">
      <c r="B34" s="16" t="s">
        <v>37</v>
      </c>
      <c r="C34" s="17">
        <f>C11/C30</f>
        <v>0.14670505403039794</v>
      </c>
      <c r="D34" s="17">
        <f>D11/D30</f>
        <v>0.14670505403039794</v>
      </c>
      <c r="F34" s="16" t="s">
        <v>37</v>
      </c>
      <c r="G34" s="29"/>
      <c r="H34" s="17">
        <f>H11/H30</f>
        <v>9.5507794237473784E-2</v>
      </c>
      <c r="I34" s="17">
        <f>I11/I30</f>
        <v>9.5507794237473784E-2</v>
      </c>
      <c r="K34" s="16" t="s">
        <v>37</v>
      </c>
      <c r="L34" s="29"/>
      <c r="M34" s="17">
        <f>M11/M30</f>
        <v>0.12538501138673902</v>
      </c>
      <c r="N34" s="17">
        <f>N11/N30</f>
        <v>0.12538501138673902</v>
      </c>
      <c r="P34" s="16" t="s">
        <v>37</v>
      </c>
      <c r="Q34" s="29"/>
      <c r="R34" s="17">
        <f>R11/R30</f>
        <v>0.17009972471266216</v>
      </c>
      <c r="S34" s="17">
        <f>S11/S30</f>
        <v>0.17009972471266216</v>
      </c>
      <c r="U34" s="16" t="s">
        <v>37</v>
      </c>
      <c r="V34" s="17">
        <f>V11/V30</f>
        <v>0.14670505403039794</v>
      </c>
      <c r="W34" s="17">
        <f t="shared" ref="W34:Y34" si="16">W11/W30</f>
        <v>9.5507794237473784E-2</v>
      </c>
      <c r="X34" s="17">
        <f t="shared" si="16"/>
        <v>0.12538501138673902</v>
      </c>
      <c r="Y34" s="17">
        <f t="shared" si="16"/>
        <v>0.17009972471266216</v>
      </c>
    </row>
    <row r="35" spans="2:25" ht="16.95" customHeight="1" x14ac:dyDescent="0.25">
      <c r="B35" s="16" t="s">
        <v>38</v>
      </c>
      <c r="C35" s="17">
        <f>C19/C30</f>
        <v>5.449831275425665E-2</v>
      </c>
      <c r="D35" s="17">
        <f>D19/D30</f>
        <v>5.449831275425665E-2</v>
      </c>
      <c r="F35" s="16" t="s">
        <v>38</v>
      </c>
      <c r="G35" s="29"/>
      <c r="H35" s="17">
        <f>H19/H30</f>
        <v>3.7602019689299118E-2</v>
      </c>
      <c r="I35" s="17">
        <f>I19/I30</f>
        <v>3.7602019689299118E-2</v>
      </c>
      <c r="K35" s="16" t="s">
        <v>38</v>
      </c>
      <c r="L35" s="29"/>
      <c r="M35" s="17">
        <f>M19/M30</f>
        <v>5.7631732791190764E-2</v>
      </c>
      <c r="N35" s="17">
        <f>N19/N30</f>
        <v>5.7631732791190764E-2</v>
      </c>
      <c r="P35" s="16" t="s">
        <v>38</v>
      </c>
      <c r="Q35" s="29"/>
      <c r="R35" s="17">
        <f>R19/R30</f>
        <v>4.6006191287209314E-2</v>
      </c>
      <c r="S35" s="17">
        <f>S19/S30</f>
        <v>4.6006191287209314E-2</v>
      </c>
      <c r="U35" s="16" t="s">
        <v>38</v>
      </c>
      <c r="V35" s="17">
        <f>V19/V30</f>
        <v>5.449831275425665E-2</v>
      </c>
      <c r="W35" s="17">
        <f t="shared" ref="W35:Y35" si="17">W19/W30</f>
        <v>3.7602019689299118E-2</v>
      </c>
      <c r="X35" s="17">
        <f t="shared" si="17"/>
        <v>5.7631732791190764E-2</v>
      </c>
      <c r="Y35" s="17">
        <f t="shared" si="17"/>
        <v>4.6006191287209314E-2</v>
      </c>
    </row>
    <row r="37" spans="2:25" ht="16.95" customHeight="1" x14ac:dyDescent="0.25">
      <c r="B37" s="16" t="s">
        <v>40</v>
      </c>
      <c r="C37" s="17">
        <f>C40</f>
        <v>0.6</v>
      </c>
      <c r="D37" s="17">
        <f>C40</f>
        <v>0.6</v>
      </c>
      <c r="F37" s="16" t="s">
        <v>40</v>
      </c>
      <c r="G37" s="29"/>
      <c r="H37" s="17">
        <f>G40</f>
        <v>0.6</v>
      </c>
      <c r="I37" s="17">
        <f>G40</f>
        <v>0.6</v>
      </c>
      <c r="K37" s="16" t="s">
        <v>40</v>
      </c>
      <c r="L37" s="29"/>
      <c r="M37" s="17">
        <f>L40</f>
        <v>0.6</v>
      </c>
      <c r="N37" s="17">
        <f>L40</f>
        <v>0.6</v>
      </c>
      <c r="P37" s="16" t="s">
        <v>40</v>
      </c>
      <c r="Q37" s="29"/>
      <c r="R37" s="17">
        <f>Q40</f>
        <v>0.6</v>
      </c>
      <c r="S37" s="17">
        <f>Q40</f>
        <v>0.6</v>
      </c>
      <c r="U37" s="16" t="s">
        <v>40</v>
      </c>
      <c r="V37" s="17">
        <f>C37</f>
        <v>0.6</v>
      </c>
      <c r="W37" s="17">
        <f>H37</f>
        <v>0.6</v>
      </c>
      <c r="X37" s="17">
        <f>M37</f>
        <v>0.6</v>
      </c>
      <c r="Y37" s="17">
        <f>R37</f>
        <v>0.6</v>
      </c>
    </row>
    <row r="38" spans="2:25" ht="16.95" customHeight="1" x14ac:dyDescent="0.25">
      <c r="B38" s="16" t="s">
        <v>41</v>
      </c>
      <c r="C38" s="17">
        <f>C7/C6</f>
        <v>0.98514000000000002</v>
      </c>
      <c r="D38" s="17">
        <f>D7/D6</f>
        <v>0.98514000000000002</v>
      </c>
      <c r="F38" s="16" t="s">
        <v>41</v>
      </c>
      <c r="G38" s="29"/>
      <c r="H38" s="17">
        <f>H7/H6</f>
        <v>0.76659999999999995</v>
      </c>
      <c r="I38" s="17">
        <f>I7/I6</f>
        <v>0.76659999999999995</v>
      </c>
      <c r="K38" s="16" t="s">
        <v>41</v>
      </c>
      <c r="L38" s="29"/>
      <c r="M38" s="17">
        <f>M7/M6</f>
        <v>0.68064000000000002</v>
      </c>
      <c r="N38" s="17">
        <f>N7/N6</f>
        <v>0.68064000000000002</v>
      </c>
      <c r="P38" s="16" t="s">
        <v>41</v>
      </c>
      <c r="Q38" s="29"/>
      <c r="R38" s="17">
        <f>R7/R6</f>
        <v>0.74519999999999997</v>
      </c>
      <c r="S38" s="17">
        <f>S7/S6</f>
        <v>0.74519999999999997</v>
      </c>
      <c r="U38" s="16" t="s">
        <v>41</v>
      </c>
      <c r="V38" s="17">
        <f>C38</f>
        <v>0.98514000000000002</v>
      </c>
      <c r="W38" s="17">
        <f>H38</f>
        <v>0.76659999999999995</v>
      </c>
      <c r="X38" s="17">
        <f>M38</f>
        <v>0.68064000000000002</v>
      </c>
      <c r="Y38" s="17">
        <f>R38</f>
        <v>0.74519999999999997</v>
      </c>
    </row>
    <row r="40" spans="2:25" x14ac:dyDescent="0.25">
      <c r="B40" s="3" t="s">
        <v>39</v>
      </c>
      <c r="C40" s="24">
        <v>0.6</v>
      </c>
      <c r="F40" s="3" t="s">
        <v>39</v>
      </c>
      <c r="G40" s="24">
        <v>0.6</v>
      </c>
      <c r="K40" s="3" t="s">
        <v>39</v>
      </c>
      <c r="L40" s="24">
        <v>0.6</v>
      </c>
      <c r="P40" s="3" t="s">
        <v>39</v>
      </c>
      <c r="Q40" s="24">
        <v>0.6</v>
      </c>
    </row>
    <row r="41" spans="2:25" ht="4.95" customHeight="1" x14ac:dyDescent="0.25">
      <c r="G41" s="2"/>
      <c r="L41" s="2"/>
      <c r="Q41" s="2"/>
    </row>
    <row r="42" spans="2:25" x14ac:dyDescent="0.25">
      <c r="B42" s="3" t="s">
        <v>35</v>
      </c>
      <c r="C42" s="24">
        <v>0.7</v>
      </c>
      <c r="F42" s="3" t="s">
        <v>35</v>
      </c>
      <c r="G42" s="24">
        <v>0.7</v>
      </c>
      <c r="K42" s="3" t="s">
        <v>35</v>
      </c>
      <c r="L42" s="24">
        <v>0.7</v>
      </c>
      <c r="P42" s="3" t="s">
        <v>35</v>
      </c>
      <c r="Q42" s="24">
        <v>0.7</v>
      </c>
    </row>
    <row r="43" spans="2:25" x14ac:dyDescent="0.25">
      <c r="V43" s="3"/>
      <c r="W43" s="3"/>
      <c r="X43" s="3"/>
      <c r="Y43" s="3"/>
    </row>
    <row r="44" spans="2:25" x14ac:dyDescent="0.25">
      <c r="B44" s="3" t="s">
        <v>110</v>
      </c>
      <c r="F44" s="3" t="s">
        <v>110</v>
      </c>
      <c r="P44" s="3" t="s">
        <v>110</v>
      </c>
      <c r="V44" s="3"/>
      <c r="W44" s="3"/>
      <c r="X44" s="3"/>
      <c r="Y44" s="3"/>
    </row>
    <row r="45" spans="2:25" x14ac:dyDescent="0.25">
      <c r="V45" s="3"/>
      <c r="W45" s="3"/>
      <c r="X45" s="3"/>
      <c r="Y45" s="3"/>
    </row>
    <row r="46" spans="2:25" x14ac:dyDescent="0.25">
      <c r="V46" s="3"/>
      <c r="W46" s="3"/>
      <c r="X46" s="3"/>
      <c r="Y46" s="3"/>
    </row>
    <row r="47" spans="2:25" ht="23.4" x14ac:dyDescent="0.25">
      <c r="B47" s="1" t="s">
        <v>0</v>
      </c>
      <c r="F47" s="1" t="s">
        <v>31</v>
      </c>
      <c r="G47" s="26"/>
      <c r="K47" s="1" t="s">
        <v>32</v>
      </c>
      <c r="L47" s="26"/>
      <c r="P47" s="1" t="s">
        <v>33</v>
      </c>
      <c r="Q47" s="26"/>
      <c r="U47" s="1" t="s">
        <v>34</v>
      </c>
    </row>
    <row r="48" spans="2:25" ht="4.95" customHeight="1" x14ac:dyDescent="0.25"/>
    <row r="49" spans="2:25" ht="16.95" customHeight="1" x14ac:dyDescent="0.25">
      <c r="B49" s="4" t="s">
        <v>1</v>
      </c>
      <c r="C49" s="5" t="s">
        <v>27</v>
      </c>
      <c r="D49" s="5" t="s">
        <v>28</v>
      </c>
      <c r="F49" s="4" t="s">
        <v>1</v>
      </c>
      <c r="G49" s="27" t="s">
        <v>108</v>
      </c>
      <c r="H49" s="5" t="s">
        <v>27</v>
      </c>
      <c r="I49" s="5" t="s">
        <v>28</v>
      </c>
      <c r="K49" s="4" t="s">
        <v>1</v>
      </c>
      <c r="L49" s="27" t="s">
        <v>108</v>
      </c>
      <c r="M49" s="5" t="s">
        <v>27</v>
      </c>
      <c r="N49" s="5" t="s">
        <v>28</v>
      </c>
      <c r="P49" s="4" t="s">
        <v>1</v>
      </c>
      <c r="Q49" s="27" t="s">
        <v>108</v>
      </c>
      <c r="R49" s="5" t="s">
        <v>27</v>
      </c>
      <c r="S49" s="5" t="s">
        <v>28</v>
      </c>
      <c r="U49" s="4" t="s">
        <v>1</v>
      </c>
      <c r="V49" s="5" t="str">
        <f>B47</f>
        <v>Komercijalista</v>
      </c>
      <c r="W49" s="5" t="str">
        <f>F47</f>
        <v>Direktor prodaje</v>
      </c>
      <c r="X49" s="5" t="str">
        <f>K47</f>
        <v>Računovođa</v>
      </c>
      <c r="Y49" s="5" t="str">
        <f>P47</f>
        <v>Vozač</v>
      </c>
    </row>
    <row r="50" spans="2:25" ht="16.95" customHeight="1" x14ac:dyDescent="0.25">
      <c r="B50" s="10" t="s">
        <v>2</v>
      </c>
      <c r="C50" s="11">
        <f>SUM(C51:C55)</f>
        <v>290214</v>
      </c>
      <c r="D50" s="12">
        <f>C50*12</f>
        <v>3482568</v>
      </c>
      <c r="F50" s="10" t="s">
        <v>2</v>
      </c>
      <c r="G50" s="28"/>
      <c r="H50" s="11">
        <f>SUM(H51:H55)</f>
        <v>519184</v>
      </c>
      <c r="I50" s="12">
        <f>H50*12</f>
        <v>6230208</v>
      </c>
      <c r="K50" s="10" t="s">
        <v>2</v>
      </c>
      <c r="L50" s="28"/>
      <c r="M50" s="11">
        <f>SUM(M51:M55)</f>
        <v>187264</v>
      </c>
      <c r="N50" s="12">
        <f>M50*12</f>
        <v>2247168</v>
      </c>
      <c r="P50" s="10" t="s">
        <v>2</v>
      </c>
      <c r="Q50" s="28"/>
      <c r="R50" s="11">
        <f>SUM(R51:R55)</f>
        <v>146364</v>
      </c>
      <c r="S50" s="12">
        <f>R50*12</f>
        <v>1756368</v>
      </c>
      <c r="U50" s="10" t="s">
        <v>2</v>
      </c>
      <c r="V50" s="12">
        <f>D50</f>
        <v>3482568</v>
      </c>
      <c r="W50" s="12">
        <f>I50</f>
        <v>6230208</v>
      </c>
      <c r="X50" s="12">
        <f>N50</f>
        <v>2247168</v>
      </c>
      <c r="Y50" s="12">
        <f>S50</f>
        <v>1756368</v>
      </c>
    </row>
    <row r="51" spans="2:25" ht="16.95" customHeight="1" x14ac:dyDescent="0.25">
      <c r="B51" s="14" t="s">
        <v>3</v>
      </c>
      <c r="C51" s="7">
        <f>C6</f>
        <v>100000</v>
      </c>
      <c r="D51" s="7">
        <f t="shared" ref="D51:D75" si="18">C51*12</f>
        <v>1200000</v>
      </c>
      <c r="F51" s="14" t="s">
        <v>3</v>
      </c>
      <c r="G51" s="29" t="s">
        <v>76</v>
      </c>
      <c r="H51" s="7">
        <f>H6</f>
        <v>240000</v>
      </c>
      <c r="I51" s="7">
        <f t="shared" ref="I51:I75" si="19">H51*12</f>
        <v>2880000</v>
      </c>
      <c r="K51" s="14" t="s">
        <v>3</v>
      </c>
      <c r="L51" s="29" t="s">
        <v>76</v>
      </c>
      <c r="M51" s="7">
        <f>M6</f>
        <v>100000</v>
      </c>
      <c r="N51" s="7">
        <f t="shared" ref="N51:N75" si="20">M51*12</f>
        <v>1200000</v>
      </c>
      <c r="P51" s="14" t="s">
        <v>3</v>
      </c>
      <c r="Q51" s="29" t="s">
        <v>76</v>
      </c>
      <c r="R51" s="7">
        <f>R6</f>
        <v>70000</v>
      </c>
      <c r="S51" s="7">
        <f t="shared" ref="S51:S75" si="21">R51*12</f>
        <v>840000</v>
      </c>
      <c r="U51" s="14" t="s">
        <v>3</v>
      </c>
      <c r="V51" s="7">
        <f t="shared" ref="V51:V75" si="22">D51</f>
        <v>1200000</v>
      </c>
      <c r="W51" s="7">
        <f t="shared" ref="W51:W75" si="23">I51</f>
        <v>2880000</v>
      </c>
      <c r="X51" s="7">
        <f t="shared" ref="X51:X75" si="24">N51</f>
        <v>1200000</v>
      </c>
      <c r="Y51" s="7">
        <f t="shared" ref="Y51:Y75" si="25">S51</f>
        <v>840000</v>
      </c>
    </row>
    <row r="52" spans="2:25" ht="16.95" customHeight="1" x14ac:dyDescent="0.25">
      <c r="B52" s="14" t="s">
        <v>4</v>
      </c>
      <c r="C52" s="7">
        <f t="shared" ref="C52:C55" si="26">C7</f>
        <v>98514</v>
      </c>
      <c r="D52" s="7">
        <f t="shared" si="18"/>
        <v>1182168</v>
      </c>
      <c r="F52" s="14" t="s">
        <v>4</v>
      </c>
      <c r="G52" s="29" t="s">
        <v>76</v>
      </c>
      <c r="H52" s="7">
        <f t="shared" ref="H52:H55" si="27">H7</f>
        <v>183984</v>
      </c>
      <c r="I52" s="7">
        <f t="shared" si="19"/>
        <v>2207808</v>
      </c>
      <c r="K52" s="14" t="s">
        <v>4</v>
      </c>
      <c r="L52" s="29" t="s">
        <v>76</v>
      </c>
      <c r="M52" s="7">
        <f t="shared" ref="M52:M55" si="28">M7</f>
        <v>68064</v>
      </c>
      <c r="N52" s="7">
        <f t="shared" si="20"/>
        <v>816768</v>
      </c>
      <c r="P52" s="14" t="s">
        <v>4</v>
      </c>
      <c r="Q52" s="29" t="s">
        <v>76</v>
      </c>
      <c r="R52" s="7">
        <f t="shared" ref="R52:R55" si="29">R7</f>
        <v>52164</v>
      </c>
      <c r="S52" s="7">
        <f t="shared" si="21"/>
        <v>625968</v>
      </c>
      <c r="U52" s="14" t="s">
        <v>4</v>
      </c>
      <c r="V52" s="7">
        <f t="shared" si="22"/>
        <v>1182168</v>
      </c>
      <c r="W52" s="7">
        <f t="shared" si="23"/>
        <v>2207808</v>
      </c>
      <c r="X52" s="7">
        <f t="shared" si="24"/>
        <v>816768</v>
      </c>
      <c r="Y52" s="7">
        <f t="shared" si="25"/>
        <v>625968</v>
      </c>
    </row>
    <row r="53" spans="2:25" ht="16.95" customHeight="1" x14ac:dyDescent="0.25">
      <c r="B53" s="14" t="s">
        <v>5</v>
      </c>
      <c r="C53" s="7">
        <f t="shared" si="26"/>
        <v>42000</v>
      </c>
      <c r="D53" s="7">
        <f t="shared" si="18"/>
        <v>504000</v>
      </c>
      <c r="F53" s="14" t="s">
        <v>5</v>
      </c>
      <c r="G53" s="29" t="s">
        <v>76</v>
      </c>
      <c r="H53" s="7">
        <f t="shared" si="27"/>
        <v>24000</v>
      </c>
      <c r="I53" s="7">
        <f t="shared" si="19"/>
        <v>288000</v>
      </c>
      <c r="K53" s="14" t="s">
        <v>5</v>
      </c>
      <c r="L53" s="29" t="s">
        <v>76</v>
      </c>
      <c r="M53" s="7">
        <f t="shared" si="28"/>
        <v>10000</v>
      </c>
      <c r="N53" s="7">
        <f t="shared" si="20"/>
        <v>120000</v>
      </c>
      <c r="P53" s="14" t="s">
        <v>5</v>
      </c>
      <c r="Q53" s="29" t="s">
        <v>76</v>
      </c>
      <c r="R53" s="7">
        <f t="shared" si="29"/>
        <v>18000</v>
      </c>
      <c r="S53" s="7">
        <f t="shared" si="21"/>
        <v>216000</v>
      </c>
      <c r="U53" s="14" t="s">
        <v>5</v>
      </c>
      <c r="V53" s="7">
        <f t="shared" si="22"/>
        <v>504000</v>
      </c>
      <c r="W53" s="7">
        <f t="shared" si="23"/>
        <v>288000</v>
      </c>
      <c r="X53" s="7">
        <f t="shared" si="24"/>
        <v>120000</v>
      </c>
      <c r="Y53" s="7">
        <f t="shared" si="25"/>
        <v>216000</v>
      </c>
    </row>
    <row r="54" spans="2:25" ht="16.95" customHeight="1" x14ac:dyDescent="0.25">
      <c r="B54" s="14" t="s">
        <v>6</v>
      </c>
      <c r="C54" s="7">
        <f t="shared" si="26"/>
        <v>48500</v>
      </c>
      <c r="D54" s="7">
        <f t="shared" si="18"/>
        <v>582000</v>
      </c>
      <c r="F54" s="14" t="s">
        <v>6</v>
      </c>
      <c r="G54" s="29" t="s">
        <v>76</v>
      </c>
      <c r="H54" s="7">
        <f t="shared" si="27"/>
        <v>70000</v>
      </c>
      <c r="I54" s="7">
        <f t="shared" si="19"/>
        <v>840000</v>
      </c>
      <c r="K54" s="14" t="s">
        <v>6</v>
      </c>
      <c r="L54" s="29" t="s">
        <v>76</v>
      </c>
      <c r="M54" s="7">
        <f t="shared" si="28"/>
        <v>8000</v>
      </c>
      <c r="N54" s="7">
        <f t="shared" si="20"/>
        <v>96000</v>
      </c>
      <c r="P54" s="14" t="s">
        <v>6</v>
      </c>
      <c r="Q54" s="29" t="s">
        <v>76</v>
      </c>
      <c r="R54" s="7">
        <f t="shared" si="29"/>
        <v>5000</v>
      </c>
      <c r="S54" s="7">
        <f t="shared" si="21"/>
        <v>60000</v>
      </c>
      <c r="U54" s="14" t="s">
        <v>6</v>
      </c>
      <c r="V54" s="7">
        <f t="shared" si="22"/>
        <v>582000</v>
      </c>
      <c r="W54" s="7">
        <f t="shared" si="23"/>
        <v>840000</v>
      </c>
      <c r="X54" s="7">
        <f t="shared" si="24"/>
        <v>96000</v>
      </c>
      <c r="Y54" s="7">
        <f t="shared" si="25"/>
        <v>60000</v>
      </c>
    </row>
    <row r="55" spans="2:25" ht="16.95" customHeight="1" x14ac:dyDescent="0.25">
      <c r="B55" s="14" t="s">
        <v>7</v>
      </c>
      <c r="C55" s="7">
        <f t="shared" si="26"/>
        <v>1200</v>
      </c>
      <c r="D55" s="7">
        <f t="shared" si="18"/>
        <v>14400</v>
      </c>
      <c r="F55" s="14" t="s">
        <v>7</v>
      </c>
      <c r="G55" s="29" t="s">
        <v>76</v>
      </c>
      <c r="H55" s="7">
        <f t="shared" si="27"/>
        <v>1200</v>
      </c>
      <c r="I55" s="7">
        <f t="shared" si="19"/>
        <v>14400</v>
      </c>
      <c r="K55" s="14" t="s">
        <v>7</v>
      </c>
      <c r="L55" s="29" t="s">
        <v>76</v>
      </c>
      <c r="M55" s="7">
        <f t="shared" si="28"/>
        <v>1200</v>
      </c>
      <c r="N55" s="7">
        <f t="shared" si="20"/>
        <v>14400</v>
      </c>
      <c r="P55" s="14" t="s">
        <v>7</v>
      </c>
      <c r="Q55" s="29" t="s">
        <v>76</v>
      </c>
      <c r="R55" s="7">
        <f t="shared" si="29"/>
        <v>1200</v>
      </c>
      <c r="S55" s="7">
        <f t="shared" si="21"/>
        <v>14400</v>
      </c>
      <c r="U55" s="14" t="s">
        <v>7</v>
      </c>
      <c r="V55" s="7">
        <f t="shared" si="22"/>
        <v>14400</v>
      </c>
      <c r="W55" s="7">
        <f t="shared" si="23"/>
        <v>14400</v>
      </c>
      <c r="X55" s="7">
        <f t="shared" si="24"/>
        <v>14400</v>
      </c>
      <c r="Y55" s="7">
        <f t="shared" si="25"/>
        <v>14400</v>
      </c>
    </row>
    <row r="56" spans="2:25" ht="16.95" customHeight="1" x14ac:dyDescent="0.25">
      <c r="B56" s="10" t="s">
        <v>8</v>
      </c>
      <c r="C56" s="12">
        <f>SUM(C57:C63)</f>
        <v>61300</v>
      </c>
      <c r="D56" s="12">
        <f t="shared" si="18"/>
        <v>735600</v>
      </c>
      <c r="F56" s="15" t="s">
        <v>8</v>
      </c>
      <c r="G56" s="25"/>
      <c r="H56" s="12">
        <f>SUM(H57:H63)</f>
        <v>64400</v>
      </c>
      <c r="I56" s="11">
        <f t="shared" si="19"/>
        <v>772800</v>
      </c>
      <c r="K56" s="15" t="s">
        <v>8</v>
      </c>
      <c r="L56" s="25"/>
      <c r="M56" s="12">
        <f>SUM(M57:M63)</f>
        <v>34240</v>
      </c>
      <c r="N56" s="11">
        <f t="shared" si="20"/>
        <v>410880</v>
      </c>
      <c r="P56" s="15" t="s">
        <v>8</v>
      </c>
      <c r="Q56" s="25"/>
      <c r="R56" s="12">
        <f>SUM(R57:R63)</f>
        <v>33460</v>
      </c>
      <c r="S56" s="11">
        <f t="shared" si="21"/>
        <v>401520</v>
      </c>
      <c r="U56" s="10" t="s">
        <v>8</v>
      </c>
      <c r="V56" s="12">
        <f t="shared" si="22"/>
        <v>735600</v>
      </c>
      <c r="W56" s="12">
        <f t="shared" si="23"/>
        <v>772800</v>
      </c>
      <c r="X56" s="12">
        <f t="shared" si="24"/>
        <v>410880</v>
      </c>
      <c r="Y56" s="12">
        <f t="shared" si="25"/>
        <v>401520</v>
      </c>
    </row>
    <row r="57" spans="2:25" ht="16.95" customHeight="1" x14ac:dyDescent="0.25">
      <c r="B57" s="14" t="s">
        <v>9</v>
      </c>
      <c r="C57" s="7">
        <f t="shared" ref="C57:C63" si="30">C12</f>
        <v>3000</v>
      </c>
      <c r="D57" s="7">
        <f t="shared" si="18"/>
        <v>36000</v>
      </c>
      <c r="F57" s="14" t="s">
        <v>9</v>
      </c>
      <c r="G57" s="29" t="s">
        <v>76</v>
      </c>
      <c r="H57" s="7">
        <f t="shared" ref="H57:H63" si="31">H12</f>
        <v>4500</v>
      </c>
      <c r="I57" s="7">
        <f t="shared" si="19"/>
        <v>54000</v>
      </c>
      <c r="K57" s="14" t="s">
        <v>9</v>
      </c>
      <c r="L57" s="29" t="s">
        <v>76</v>
      </c>
      <c r="M57" s="7">
        <f t="shared" ref="M57:M63" si="32">M12</f>
        <v>2100</v>
      </c>
      <c r="N57" s="7">
        <f t="shared" si="20"/>
        <v>25200</v>
      </c>
      <c r="P57" s="14" t="s">
        <v>9</v>
      </c>
      <c r="Q57" s="29" t="s">
        <v>76</v>
      </c>
      <c r="R57" s="7">
        <f t="shared" ref="R57:R63" si="33">R12</f>
        <v>1800</v>
      </c>
      <c r="S57" s="7">
        <f t="shared" si="21"/>
        <v>21600</v>
      </c>
      <c r="U57" s="14" t="s">
        <v>9</v>
      </c>
      <c r="V57" s="7">
        <f t="shared" si="22"/>
        <v>36000</v>
      </c>
      <c r="W57" s="7">
        <f t="shared" si="23"/>
        <v>54000</v>
      </c>
      <c r="X57" s="7">
        <f t="shared" si="24"/>
        <v>25200</v>
      </c>
      <c r="Y57" s="7">
        <f t="shared" si="25"/>
        <v>21600</v>
      </c>
    </row>
    <row r="58" spans="2:25" ht="16.95" customHeight="1" x14ac:dyDescent="0.25">
      <c r="B58" s="14" t="s">
        <v>10</v>
      </c>
      <c r="C58" s="32">
        <f t="shared" si="30"/>
        <v>2800</v>
      </c>
      <c r="D58" s="7">
        <f t="shared" si="18"/>
        <v>33600</v>
      </c>
      <c r="F58" s="14" t="s">
        <v>10</v>
      </c>
      <c r="G58" s="29" t="s">
        <v>76</v>
      </c>
      <c r="H58" s="32">
        <f t="shared" si="31"/>
        <v>1400</v>
      </c>
      <c r="I58" s="7">
        <f t="shared" si="19"/>
        <v>16800</v>
      </c>
      <c r="K58" s="14" t="s">
        <v>10</v>
      </c>
      <c r="L58" s="29" t="s">
        <v>76</v>
      </c>
      <c r="M58" s="32">
        <f t="shared" si="32"/>
        <v>840</v>
      </c>
      <c r="N58" s="7">
        <f t="shared" si="20"/>
        <v>10080</v>
      </c>
      <c r="P58" s="14" t="s">
        <v>10</v>
      </c>
      <c r="Q58" s="29" t="s">
        <v>76</v>
      </c>
      <c r="R58" s="32">
        <f t="shared" si="33"/>
        <v>560</v>
      </c>
      <c r="S58" s="7">
        <f t="shared" si="21"/>
        <v>6720</v>
      </c>
      <c r="U58" s="14" t="s">
        <v>10</v>
      </c>
      <c r="V58" s="7">
        <f t="shared" si="22"/>
        <v>33600</v>
      </c>
      <c r="W58" s="7">
        <f t="shared" si="23"/>
        <v>16800</v>
      </c>
      <c r="X58" s="7">
        <f t="shared" si="24"/>
        <v>10080</v>
      </c>
      <c r="Y58" s="7">
        <f t="shared" si="25"/>
        <v>6720</v>
      </c>
    </row>
    <row r="59" spans="2:25" ht="16.95" customHeight="1" x14ac:dyDescent="0.25">
      <c r="B59" s="14" t="s">
        <v>109</v>
      </c>
      <c r="C59" s="23">
        <v>27000</v>
      </c>
      <c r="D59" s="7">
        <f t="shared" si="18"/>
        <v>324000</v>
      </c>
      <c r="F59" s="14" t="s">
        <v>109</v>
      </c>
      <c r="G59" s="29" t="s">
        <v>76</v>
      </c>
      <c r="H59" s="23">
        <v>30000</v>
      </c>
      <c r="I59" s="7">
        <f t="shared" si="19"/>
        <v>360000</v>
      </c>
      <c r="K59" s="14" t="s">
        <v>11</v>
      </c>
      <c r="L59" s="29" t="s">
        <v>76</v>
      </c>
      <c r="M59" s="23">
        <v>15000</v>
      </c>
      <c r="N59" s="7">
        <f t="shared" si="20"/>
        <v>180000</v>
      </c>
      <c r="P59" s="14" t="s">
        <v>109</v>
      </c>
      <c r="Q59" s="29" t="s">
        <v>76</v>
      </c>
      <c r="R59" s="23">
        <v>15000</v>
      </c>
      <c r="S59" s="7">
        <f t="shared" si="21"/>
        <v>180000</v>
      </c>
      <c r="U59" s="14" t="s">
        <v>11</v>
      </c>
      <c r="V59" s="7">
        <f t="shared" si="22"/>
        <v>324000</v>
      </c>
      <c r="W59" s="7">
        <f t="shared" si="23"/>
        <v>360000</v>
      </c>
      <c r="X59" s="7">
        <f t="shared" si="24"/>
        <v>180000</v>
      </c>
      <c r="Y59" s="7">
        <f t="shared" si="25"/>
        <v>180000</v>
      </c>
    </row>
    <row r="60" spans="2:25" ht="16.95" customHeight="1" x14ac:dyDescent="0.25">
      <c r="B60" s="14" t="s">
        <v>12</v>
      </c>
      <c r="C60" s="33">
        <f t="shared" si="30"/>
        <v>16000</v>
      </c>
      <c r="D60" s="7">
        <f t="shared" si="18"/>
        <v>192000</v>
      </c>
      <c r="F60" s="14" t="s">
        <v>12</v>
      </c>
      <c r="G60" s="29" t="s">
        <v>76</v>
      </c>
      <c r="H60" s="33">
        <f t="shared" si="31"/>
        <v>16000</v>
      </c>
      <c r="I60" s="7">
        <f t="shared" si="19"/>
        <v>192000</v>
      </c>
      <c r="K60" s="14" t="s">
        <v>12</v>
      </c>
      <c r="L60" s="29" t="s">
        <v>76</v>
      </c>
      <c r="M60" s="33">
        <f t="shared" si="32"/>
        <v>4800</v>
      </c>
      <c r="N60" s="7">
        <f t="shared" si="20"/>
        <v>57600</v>
      </c>
      <c r="P60" s="14" t="s">
        <v>12</v>
      </c>
      <c r="Q60" s="29" t="s">
        <v>76</v>
      </c>
      <c r="R60" s="33">
        <f t="shared" si="33"/>
        <v>4800</v>
      </c>
      <c r="S60" s="7">
        <f t="shared" si="21"/>
        <v>57600</v>
      </c>
      <c r="U60" s="14" t="s">
        <v>12</v>
      </c>
      <c r="V60" s="7">
        <f t="shared" si="22"/>
        <v>192000</v>
      </c>
      <c r="W60" s="7">
        <f t="shared" si="23"/>
        <v>192000</v>
      </c>
      <c r="X60" s="7">
        <f t="shared" si="24"/>
        <v>57600</v>
      </c>
      <c r="Y60" s="7">
        <f t="shared" si="25"/>
        <v>57600</v>
      </c>
    </row>
    <row r="61" spans="2:25" ht="16.95" customHeight="1" x14ac:dyDescent="0.25">
      <c r="B61" s="14" t="s">
        <v>13</v>
      </c>
      <c r="C61" s="7">
        <f t="shared" si="30"/>
        <v>9000</v>
      </c>
      <c r="D61" s="7">
        <f t="shared" si="18"/>
        <v>108000</v>
      </c>
      <c r="F61" s="14" t="s">
        <v>13</v>
      </c>
      <c r="G61" s="29" t="s">
        <v>76</v>
      </c>
      <c r="H61" s="7">
        <f t="shared" si="31"/>
        <v>9000</v>
      </c>
      <c r="I61" s="7">
        <f t="shared" si="19"/>
        <v>108000</v>
      </c>
      <c r="K61" s="14" t="s">
        <v>13</v>
      </c>
      <c r="L61" s="29" t="s">
        <v>76</v>
      </c>
      <c r="M61" s="7">
        <f t="shared" si="32"/>
        <v>9000</v>
      </c>
      <c r="N61" s="7">
        <f t="shared" si="20"/>
        <v>108000</v>
      </c>
      <c r="P61" s="14" t="s">
        <v>13</v>
      </c>
      <c r="Q61" s="29" t="s">
        <v>76</v>
      </c>
      <c r="R61" s="7">
        <f t="shared" si="33"/>
        <v>9000</v>
      </c>
      <c r="S61" s="7">
        <f t="shared" si="21"/>
        <v>108000</v>
      </c>
      <c r="U61" s="14" t="s">
        <v>13</v>
      </c>
      <c r="V61" s="7">
        <f t="shared" si="22"/>
        <v>108000</v>
      </c>
      <c r="W61" s="7">
        <f t="shared" si="23"/>
        <v>108000</v>
      </c>
      <c r="X61" s="7">
        <f t="shared" si="24"/>
        <v>108000</v>
      </c>
      <c r="Y61" s="7">
        <f t="shared" si="25"/>
        <v>108000</v>
      </c>
    </row>
    <row r="62" spans="2:25" ht="16.95" customHeight="1" x14ac:dyDescent="0.25">
      <c r="B62" s="14" t="s">
        <v>14</v>
      </c>
      <c r="C62" s="7">
        <f t="shared" si="30"/>
        <v>2000</v>
      </c>
      <c r="D62" s="7">
        <f t="shared" si="18"/>
        <v>24000</v>
      </c>
      <c r="F62" s="14" t="s">
        <v>14</v>
      </c>
      <c r="G62" s="29" t="s">
        <v>76</v>
      </c>
      <c r="H62" s="7">
        <f t="shared" si="31"/>
        <v>2000</v>
      </c>
      <c r="I62" s="7">
        <f t="shared" si="19"/>
        <v>24000</v>
      </c>
      <c r="K62" s="14" t="s">
        <v>14</v>
      </c>
      <c r="L62" s="29" t="s">
        <v>76</v>
      </c>
      <c r="M62" s="7">
        <f t="shared" si="32"/>
        <v>1000</v>
      </c>
      <c r="N62" s="7">
        <f t="shared" si="20"/>
        <v>12000</v>
      </c>
      <c r="P62" s="14" t="s">
        <v>14</v>
      </c>
      <c r="Q62" s="29" t="s">
        <v>76</v>
      </c>
      <c r="R62" s="7">
        <f t="shared" si="33"/>
        <v>800</v>
      </c>
      <c r="S62" s="7">
        <f t="shared" si="21"/>
        <v>9600</v>
      </c>
      <c r="U62" s="14" t="s">
        <v>14</v>
      </c>
      <c r="V62" s="7">
        <f t="shared" si="22"/>
        <v>24000</v>
      </c>
      <c r="W62" s="7">
        <f t="shared" si="23"/>
        <v>24000</v>
      </c>
      <c r="X62" s="7">
        <f t="shared" si="24"/>
        <v>12000</v>
      </c>
      <c r="Y62" s="7">
        <f t="shared" si="25"/>
        <v>9600</v>
      </c>
    </row>
    <row r="63" spans="2:25" ht="16.95" customHeight="1" x14ac:dyDescent="0.25">
      <c r="B63" s="14" t="s">
        <v>15</v>
      </c>
      <c r="C63" s="7">
        <f t="shared" si="30"/>
        <v>1500</v>
      </c>
      <c r="D63" s="7">
        <f t="shared" si="18"/>
        <v>18000</v>
      </c>
      <c r="F63" s="14" t="s">
        <v>15</v>
      </c>
      <c r="G63" s="29" t="s">
        <v>76</v>
      </c>
      <c r="H63" s="7">
        <f t="shared" si="31"/>
        <v>1500</v>
      </c>
      <c r="I63" s="7">
        <f t="shared" si="19"/>
        <v>18000</v>
      </c>
      <c r="K63" s="14" t="s">
        <v>15</v>
      </c>
      <c r="L63" s="29" t="s">
        <v>76</v>
      </c>
      <c r="M63" s="7">
        <f t="shared" si="32"/>
        <v>1500</v>
      </c>
      <c r="N63" s="7">
        <f t="shared" si="20"/>
        <v>18000</v>
      </c>
      <c r="P63" s="14" t="s">
        <v>15</v>
      </c>
      <c r="Q63" s="29" t="s">
        <v>76</v>
      </c>
      <c r="R63" s="7">
        <f t="shared" si="33"/>
        <v>1500</v>
      </c>
      <c r="S63" s="7">
        <f t="shared" si="21"/>
        <v>18000</v>
      </c>
      <c r="U63" s="14" t="s">
        <v>15</v>
      </c>
      <c r="V63" s="7">
        <f t="shared" si="22"/>
        <v>18000</v>
      </c>
      <c r="W63" s="7">
        <f t="shared" si="23"/>
        <v>18000</v>
      </c>
      <c r="X63" s="7">
        <f t="shared" si="24"/>
        <v>18000</v>
      </c>
      <c r="Y63" s="7">
        <f t="shared" si="25"/>
        <v>18000</v>
      </c>
    </row>
    <row r="64" spans="2:25" ht="16.95" customHeight="1" x14ac:dyDescent="0.25">
      <c r="B64" s="10" t="s">
        <v>16</v>
      </c>
      <c r="C64" s="12">
        <f>SUM(C65:C74)</f>
        <v>19800</v>
      </c>
      <c r="D64" s="12">
        <f t="shared" si="18"/>
        <v>237600</v>
      </c>
      <c r="F64" s="10" t="s">
        <v>16</v>
      </c>
      <c r="G64" s="25"/>
      <c r="H64" s="12">
        <f>SUM(H65:H74)</f>
        <v>22520</v>
      </c>
      <c r="I64" s="12">
        <f t="shared" si="19"/>
        <v>270240</v>
      </c>
      <c r="K64" s="10" t="s">
        <v>16</v>
      </c>
      <c r="L64" s="25"/>
      <c r="M64" s="12">
        <f>SUM(M65:M74)</f>
        <v>13210</v>
      </c>
      <c r="N64" s="12">
        <f t="shared" si="20"/>
        <v>158520</v>
      </c>
      <c r="P64" s="10" t="s">
        <v>16</v>
      </c>
      <c r="Q64" s="25"/>
      <c r="R64" s="12">
        <f>SUM(R65:R74)</f>
        <v>8590</v>
      </c>
      <c r="S64" s="12">
        <f t="shared" si="21"/>
        <v>103080</v>
      </c>
      <c r="U64" s="10" t="s">
        <v>16</v>
      </c>
      <c r="V64" s="12">
        <f t="shared" si="22"/>
        <v>237600</v>
      </c>
      <c r="W64" s="12">
        <f t="shared" si="23"/>
        <v>270240</v>
      </c>
      <c r="X64" s="12">
        <f t="shared" si="24"/>
        <v>158520</v>
      </c>
      <c r="Y64" s="12">
        <f t="shared" si="25"/>
        <v>103080</v>
      </c>
    </row>
    <row r="65" spans="2:25" ht="16.95" customHeight="1" x14ac:dyDescent="0.25">
      <c r="B65" s="14" t="s">
        <v>17</v>
      </c>
      <c r="C65" s="7">
        <f t="shared" ref="C65:C74" si="34">C20</f>
        <v>2000</v>
      </c>
      <c r="D65" s="7">
        <f t="shared" si="18"/>
        <v>24000</v>
      </c>
      <c r="F65" s="14" t="s">
        <v>17</v>
      </c>
      <c r="G65" s="29" t="s">
        <v>76</v>
      </c>
      <c r="H65" s="7">
        <f t="shared" ref="H65:H74" si="35">H20</f>
        <v>2000</v>
      </c>
      <c r="I65" s="7">
        <f t="shared" si="19"/>
        <v>24000</v>
      </c>
      <c r="K65" s="14" t="s">
        <v>17</v>
      </c>
      <c r="L65" s="29" t="s">
        <v>76</v>
      </c>
      <c r="M65" s="7">
        <f t="shared" ref="M65:M74" si="36">M20</f>
        <v>2000</v>
      </c>
      <c r="N65" s="7">
        <f t="shared" si="20"/>
        <v>24000</v>
      </c>
      <c r="P65" s="14" t="s">
        <v>17</v>
      </c>
      <c r="Q65" s="29" t="s">
        <v>76</v>
      </c>
      <c r="R65" s="7">
        <f t="shared" ref="R65:R74" si="37">R20</f>
        <v>1000</v>
      </c>
      <c r="S65" s="7">
        <f t="shared" si="21"/>
        <v>12000</v>
      </c>
      <c r="U65" s="14" t="s">
        <v>17</v>
      </c>
      <c r="V65" s="7">
        <f t="shared" si="22"/>
        <v>24000</v>
      </c>
      <c r="W65" s="7">
        <f t="shared" si="23"/>
        <v>24000</v>
      </c>
      <c r="X65" s="7">
        <f t="shared" si="24"/>
        <v>24000</v>
      </c>
      <c r="Y65" s="7">
        <f t="shared" si="25"/>
        <v>12000</v>
      </c>
    </row>
    <row r="66" spans="2:25" ht="16.95" customHeight="1" x14ac:dyDescent="0.25">
      <c r="B66" s="14" t="s">
        <v>18</v>
      </c>
      <c r="C66" s="7">
        <f t="shared" si="34"/>
        <v>1800</v>
      </c>
      <c r="D66" s="7">
        <f t="shared" si="18"/>
        <v>21600</v>
      </c>
      <c r="F66" s="14" t="s">
        <v>18</v>
      </c>
      <c r="G66" s="29" t="s">
        <v>76</v>
      </c>
      <c r="H66" s="7">
        <f t="shared" si="35"/>
        <v>1800</v>
      </c>
      <c r="I66" s="7">
        <f t="shared" si="19"/>
        <v>21600</v>
      </c>
      <c r="K66" s="14" t="s">
        <v>18</v>
      </c>
      <c r="L66" s="29" t="s">
        <v>76</v>
      </c>
      <c r="M66" s="7">
        <f t="shared" si="36"/>
        <v>1800</v>
      </c>
      <c r="N66" s="7">
        <f t="shared" si="20"/>
        <v>21600</v>
      </c>
      <c r="P66" s="14" t="s">
        <v>18</v>
      </c>
      <c r="Q66" s="29" t="s">
        <v>76</v>
      </c>
      <c r="R66" s="7">
        <f t="shared" si="37"/>
        <v>900</v>
      </c>
      <c r="S66" s="7">
        <f t="shared" si="21"/>
        <v>10800</v>
      </c>
      <c r="U66" s="14" t="s">
        <v>18</v>
      </c>
      <c r="V66" s="7">
        <f t="shared" si="22"/>
        <v>21600</v>
      </c>
      <c r="W66" s="7">
        <f t="shared" si="23"/>
        <v>21600</v>
      </c>
      <c r="X66" s="7">
        <f t="shared" si="24"/>
        <v>21600</v>
      </c>
      <c r="Y66" s="7">
        <f t="shared" si="25"/>
        <v>10800</v>
      </c>
    </row>
    <row r="67" spans="2:25" ht="16.95" customHeight="1" x14ac:dyDescent="0.25">
      <c r="B67" s="14" t="s">
        <v>19</v>
      </c>
      <c r="C67" s="7">
        <f t="shared" si="34"/>
        <v>2800</v>
      </c>
      <c r="D67" s="7">
        <f t="shared" si="18"/>
        <v>33600</v>
      </c>
      <c r="F67" s="14" t="s">
        <v>19</v>
      </c>
      <c r="G67" s="29" t="s">
        <v>76</v>
      </c>
      <c r="H67" s="7">
        <f t="shared" si="35"/>
        <v>2240</v>
      </c>
      <c r="I67" s="7">
        <f t="shared" si="19"/>
        <v>26880</v>
      </c>
      <c r="K67" s="14" t="s">
        <v>19</v>
      </c>
      <c r="L67" s="29" t="s">
        <v>76</v>
      </c>
      <c r="M67" s="7">
        <f t="shared" si="36"/>
        <v>1400</v>
      </c>
      <c r="N67" s="7">
        <f t="shared" si="20"/>
        <v>16800</v>
      </c>
      <c r="P67" s="14" t="s">
        <v>19</v>
      </c>
      <c r="Q67" s="29" t="s">
        <v>76</v>
      </c>
      <c r="R67" s="7">
        <f t="shared" si="37"/>
        <v>840</v>
      </c>
      <c r="S67" s="7">
        <f t="shared" si="21"/>
        <v>10080</v>
      </c>
      <c r="U67" s="14" t="s">
        <v>19</v>
      </c>
      <c r="V67" s="7">
        <f t="shared" si="22"/>
        <v>33600</v>
      </c>
      <c r="W67" s="7">
        <f t="shared" si="23"/>
        <v>26880</v>
      </c>
      <c r="X67" s="7">
        <f t="shared" si="24"/>
        <v>16800</v>
      </c>
      <c r="Y67" s="7">
        <f t="shared" si="25"/>
        <v>10080</v>
      </c>
    </row>
    <row r="68" spans="2:25" ht="16.95" customHeight="1" x14ac:dyDescent="0.25">
      <c r="B68" s="14" t="s">
        <v>20</v>
      </c>
      <c r="C68" s="7">
        <f t="shared" si="34"/>
        <v>3500</v>
      </c>
      <c r="D68" s="7">
        <f t="shared" si="18"/>
        <v>42000</v>
      </c>
      <c r="F68" s="14" t="s">
        <v>20</v>
      </c>
      <c r="G68" s="29" t="s">
        <v>76</v>
      </c>
      <c r="H68" s="7">
        <f t="shared" si="35"/>
        <v>7000</v>
      </c>
      <c r="I68" s="7">
        <f t="shared" si="19"/>
        <v>84000</v>
      </c>
      <c r="K68" s="14" t="s">
        <v>20</v>
      </c>
      <c r="L68" s="29" t="s">
        <v>76</v>
      </c>
      <c r="M68" s="7">
        <f t="shared" si="36"/>
        <v>1750</v>
      </c>
      <c r="N68" s="7">
        <f t="shared" si="20"/>
        <v>21000</v>
      </c>
      <c r="P68" s="14" t="s">
        <v>20</v>
      </c>
      <c r="Q68" s="29" t="s">
        <v>76</v>
      </c>
      <c r="R68" s="7">
        <f t="shared" si="37"/>
        <v>1050</v>
      </c>
      <c r="S68" s="7">
        <f t="shared" si="21"/>
        <v>12600</v>
      </c>
      <c r="U68" s="14" t="s">
        <v>20</v>
      </c>
      <c r="V68" s="7">
        <f t="shared" si="22"/>
        <v>42000</v>
      </c>
      <c r="W68" s="7">
        <f t="shared" si="23"/>
        <v>84000</v>
      </c>
      <c r="X68" s="7">
        <f t="shared" si="24"/>
        <v>21000</v>
      </c>
      <c r="Y68" s="7">
        <f t="shared" si="25"/>
        <v>12600</v>
      </c>
    </row>
    <row r="69" spans="2:25" ht="16.95" customHeight="1" x14ac:dyDescent="0.25">
      <c r="B69" s="14" t="s">
        <v>21</v>
      </c>
      <c r="C69" s="7">
        <f t="shared" si="34"/>
        <v>2700</v>
      </c>
      <c r="D69" s="7">
        <f t="shared" si="18"/>
        <v>32400</v>
      </c>
      <c r="F69" s="14" t="s">
        <v>21</v>
      </c>
      <c r="G69" s="29" t="s">
        <v>76</v>
      </c>
      <c r="H69" s="7">
        <f t="shared" si="35"/>
        <v>1080</v>
      </c>
      <c r="I69" s="7">
        <f t="shared" si="19"/>
        <v>12960</v>
      </c>
      <c r="K69" s="14" t="s">
        <v>21</v>
      </c>
      <c r="L69" s="29" t="s">
        <v>76</v>
      </c>
      <c r="M69" s="7">
        <f t="shared" si="36"/>
        <v>1080</v>
      </c>
      <c r="N69" s="7">
        <f t="shared" si="20"/>
        <v>12960</v>
      </c>
      <c r="P69" s="14" t="s">
        <v>21</v>
      </c>
      <c r="Q69" s="29" t="s">
        <v>76</v>
      </c>
      <c r="R69" s="7">
        <f t="shared" si="37"/>
        <v>810</v>
      </c>
      <c r="S69" s="7">
        <f t="shared" si="21"/>
        <v>9720</v>
      </c>
      <c r="U69" s="14" t="s">
        <v>21</v>
      </c>
      <c r="V69" s="7">
        <f t="shared" si="22"/>
        <v>32400</v>
      </c>
      <c r="W69" s="7">
        <f t="shared" si="23"/>
        <v>12960</v>
      </c>
      <c r="X69" s="7">
        <f t="shared" si="24"/>
        <v>12960</v>
      </c>
      <c r="Y69" s="7">
        <f t="shared" si="25"/>
        <v>9720</v>
      </c>
    </row>
    <row r="70" spans="2:25" ht="16.95" customHeight="1" x14ac:dyDescent="0.25">
      <c r="B70" s="14" t="s">
        <v>22</v>
      </c>
      <c r="C70" s="7">
        <f t="shared" si="34"/>
        <v>1000</v>
      </c>
      <c r="D70" s="7">
        <f t="shared" si="18"/>
        <v>12000</v>
      </c>
      <c r="F70" s="14" t="s">
        <v>22</v>
      </c>
      <c r="G70" s="29" t="s">
        <v>76</v>
      </c>
      <c r="H70" s="7">
        <f t="shared" si="35"/>
        <v>200</v>
      </c>
      <c r="I70" s="7">
        <f t="shared" si="19"/>
        <v>2400</v>
      </c>
      <c r="K70" s="14" t="s">
        <v>22</v>
      </c>
      <c r="L70" s="29" t="s">
        <v>76</v>
      </c>
      <c r="M70" s="7">
        <f t="shared" si="36"/>
        <v>200</v>
      </c>
      <c r="N70" s="7">
        <f t="shared" si="20"/>
        <v>2400</v>
      </c>
      <c r="P70" s="14" t="s">
        <v>22</v>
      </c>
      <c r="Q70" s="29" t="s">
        <v>76</v>
      </c>
      <c r="R70" s="7">
        <f t="shared" si="37"/>
        <v>200</v>
      </c>
      <c r="S70" s="7">
        <f t="shared" si="21"/>
        <v>2400</v>
      </c>
      <c r="U70" s="14" t="s">
        <v>22</v>
      </c>
      <c r="V70" s="7">
        <f t="shared" si="22"/>
        <v>12000</v>
      </c>
      <c r="W70" s="7">
        <f t="shared" si="23"/>
        <v>2400</v>
      </c>
      <c r="X70" s="7">
        <f t="shared" si="24"/>
        <v>2400</v>
      </c>
      <c r="Y70" s="7">
        <f t="shared" si="25"/>
        <v>2400</v>
      </c>
    </row>
    <row r="71" spans="2:25" ht="16.95" customHeight="1" x14ac:dyDescent="0.25">
      <c r="B71" s="14" t="s">
        <v>23</v>
      </c>
      <c r="C71" s="7">
        <f t="shared" si="34"/>
        <v>2200</v>
      </c>
      <c r="D71" s="7">
        <f t="shared" si="18"/>
        <v>26400</v>
      </c>
      <c r="F71" s="14" t="s">
        <v>23</v>
      </c>
      <c r="G71" s="29" t="s">
        <v>76</v>
      </c>
      <c r="H71" s="7">
        <f t="shared" si="35"/>
        <v>4400</v>
      </c>
      <c r="I71" s="7">
        <f t="shared" si="19"/>
        <v>52800</v>
      </c>
      <c r="K71" s="14" t="s">
        <v>23</v>
      </c>
      <c r="L71" s="29" t="s">
        <v>76</v>
      </c>
      <c r="M71" s="7">
        <f t="shared" si="36"/>
        <v>2200</v>
      </c>
      <c r="N71" s="7">
        <f t="shared" si="20"/>
        <v>26400</v>
      </c>
      <c r="P71" s="14" t="s">
        <v>23</v>
      </c>
      <c r="Q71" s="29" t="s">
        <v>76</v>
      </c>
      <c r="R71" s="7">
        <f t="shared" si="37"/>
        <v>1100</v>
      </c>
      <c r="S71" s="7">
        <f t="shared" si="21"/>
        <v>13200</v>
      </c>
      <c r="U71" s="14" t="s">
        <v>23</v>
      </c>
      <c r="V71" s="7">
        <f t="shared" si="22"/>
        <v>26400</v>
      </c>
      <c r="W71" s="7">
        <f t="shared" si="23"/>
        <v>52800</v>
      </c>
      <c r="X71" s="7">
        <f t="shared" si="24"/>
        <v>26400</v>
      </c>
      <c r="Y71" s="7">
        <f t="shared" si="25"/>
        <v>13200</v>
      </c>
    </row>
    <row r="72" spans="2:25" ht="16.95" customHeight="1" x14ac:dyDescent="0.25">
      <c r="B72" s="14" t="s">
        <v>24</v>
      </c>
      <c r="C72" s="7">
        <f t="shared" si="34"/>
        <v>900</v>
      </c>
      <c r="D72" s="7">
        <f t="shared" si="18"/>
        <v>10800</v>
      </c>
      <c r="F72" s="14" t="s">
        <v>24</v>
      </c>
      <c r="G72" s="29" t="s">
        <v>76</v>
      </c>
      <c r="H72" s="7">
        <f t="shared" si="35"/>
        <v>1350</v>
      </c>
      <c r="I72" s="7">
        <f t="shared" si="19"/>
        <v>16200</v>
      </c>
      <c r="K72" s="14" t="s">
        <v>24</v>
      </c>
      <c r="L72" s="29" t="s">
        <v>76</v>
      </c>
      <c r="M72" s="7">
        <f t="shared" si="36"/>
        <v>630</v>
      </c>
      <c r="N72" s="7">
        <f t="shared" si="20"/>
        <v>7560</v>
      </c>
      <c r="P72" s="14" t="s">
        <v>24</v>
      </c>
      <c r="Q72" s="29" t="s">
        <v>76</v>
      </c>
      <c r="R72" s="7">
        <f t="shared" si="37"/>
        <v>540</v>
      </c>
      <c r="S72" s="7">
        <f t="shared" si="21"/>
        <v>6480</v>
      </c>
      <c r="U72" s="14" t="s">
        <v>24</v>
      </c>
      <c r="V72" s="7">
        <f t="shared" si="22"/>
        <v>10800</v>
      </c>
      <c r="W72" s="7">
        <f t="shared" si="23"/>
        <v>16200</v>
      </c>
      <c r="X72" s="7">
        <f t="shared" si="24"/>
        <v>7560</v>
      </c>
      <c r="Y72" s="7">
        <f t="shared" si="25"/>
        <v>6480</v>
      </c>
    </row>
    <row r="73" spans="2:25" ht="16.95" customHeight="1" x14ac:dyDescent="0.25">
      <c r="B73" s="14" t="s">
        <v>25</v>
      </c>
      <c r="C73" s="7">
        <f t="shared" si="34"/>
        <v>1500</v>
      </c>
      <c r="D73" s="7">
        <f t="shared" si="18"/>
        <v>18000</v>
      </c>
      <c r="F73" s="14" t="s">
        <v>25</v>
      </c>
      <c r="G73" s="29" t="s">
        <v>76</v>
      </c>
      <c r="H73" s="7">
        <f t="shared" si="35"/>
        <v>1050</v>
      </c>
      <c r="I73" s="7">
        <f t="shared" si="19"/>
        <v>12600</v>
      </c>
      <c r="K73" s="14" t="s">
        <v>25</v>
      </c>
      <c r="L73" s="29" t="s">
        <v>76</v>
      </c>
      <c r="M73" s="7">
        <f t="shared" si="36"/>
        <v>750</v>
      </c>
      <c r="N73" s="7">
        <f t="shared" si="20"/>
        <v>9000</v>
      </c>
      <c r="P73" s="14" t="s">
        <v>25</v>
      </c>
      <c r="Q73" s="29" t="s">
        <v>76</v>
      </c>
      <c r="R73" s="7">
        <f t="shared" si="37"/>
        <v>750</v>
      </c>
      <c r="S73" s="7">
        <f t="shared" si="21"/>
        <v>9000</v>
      </c>
      <c r="U73" s="14" t="s">
        <v>25</v>
      </c>
      <c r="V73" s="7">
        <f t="shared" si="22"/>
        <v>18000</v>
      </c>
      <c r="W73" s="7">
        <f t="shared" si="23"/>
        <v>12600</v>
      </c>
      <c r="X73" s="7">
        <f t="shared" si="24"/>
        <v>9000</v>
      </c>
      <c r="Y73" s="7">
        <f t="shared" si="25"/>
        <v>9000</v>
      </c>
    </row>
    <row r="74" spans="2:25" ht="16.95" customHeight="1" x14ac:dyDescent="0.25">
      <c r="B74" s="14" t="s">
        <v>26</v>
      </c>
      <c r="C74" s="7">
        <f t="shared" si="34"/>
        <v>1400</v>
      </c>
      <c r="D74" s="7">
        <f t="shared" si="18"/>
        <v>16800</v>
      </c>
      <c r="F74" s="14" t="s">
        <v>26</v>
      </c>
      <c r="G74" s="29" t="s">
        <v>76</v>
      </c>
      <c r="H74" s="7">
        <f t="shared" si="35"/>
        <v>1400</v>
      </c>
      <c r="I74" s="7">
        <f t="shared" si="19"/>
        <v>16800</v>
      </c>
      <c r="K74" s="14" t="s">
        <v>26</v>
      </c>
      <c r="L74" s="29" t="s">
        <v>76</v>
      </c>
      <c r="M74" s="7">
        <f t="shared" si="36"/>
        <v>1400</v>
      </c>
      <c r="N74" s="7">
        <f t="shared" si="20"/>
        <v>16800</v>
      </c>
      <c r="P74" s="14" t="s">
        <v>26</v>
      </c>
      <c r="Q74" s="29" t="s">
        <v>76</v>
      </c>
      <c r="R74" s="7">
        <f t="shared" si="37"/>
        <v>1400</v>
      </c>
      <c r="S74" s="7">
        <f t="shared" si="21"/>
        <v>16800</v>
      </c>
      <c r="U74" s="14" t="s">
        <v>26</v>
      </c>
      <c r="V74" s="7">
        <f t="shared" si="22"/>
        <v>16800</v>
      </c>
      <c r="W74" s="7">
        <f t="shared" si="23"/>
        <v>16800</v>
      </c>
      <c r="X74" s="7">
        <f t="shared" si="24"/>
        <v>16800</v>
      </c>
      <c r="Y74" s="7">
        <f t="shared" si="25"/>
        <v>16800</v>
      </c>
    </row>
    <row r="75" spans="2:25" ht="16.95" customHeight="1" x14ac:dyDescent="0.25">
      <c r="B75" s="4" t="s">
        <v>30</v>
      </c>
      <c r="C75" s="9">
        <f>C50+C56+C64</f>
        <v>371314</v>
      </c>
      <c r="D75" s="5">
        <f t="shared" si="18"/>
        <v>4455768</v>
      </c>
      <c r="F75" s="4" t="s">
        <v>30</v>
      </c>
      <c r="G75" s="30"/>
      <c r="H75" s="5">
        <f>H50+H56+H64</f>
        <v>606104</v>
      </c>
      <c r="I75" s="5">
        <f t="shared" si="19"/>
        <v>7273248</v>
      </c>
      <c r="K75" s="4" t="s">
        <v>30</v>
      </c>
      <c r="L75" s="30"/>
      <c r="M75" s="5">
        <f>M50+M56+M64</f>
        <v>234714</v>
      </c>
      <c r="N75" s="5">
        <f t="shared" si="20"/>
        <v>2816568</v>
      </c>
      <c r="P75" s="4" t="s">
        <v>30</v>
      </c>
      <c r="Q75" s="30"/>
      <c r="R75" s="5">
        <f>R50+R56+R64</f>
        <v>188414</v>
      </c>
      <c r="S75" s="5">
        <f t="shared" si="21"/>
        <v>2260968</v>
      </c>
      <c r="U75" s="4" t="s">
        <v>30</v>
      </c>
      <c r="V75" s="5">
        <f t="shared" si="22"/>
        <v>4455768</v>
      </c>
      <c r="W75" s="5">
        <f t="shared" si="23"/>
        <v>7273248</v>
      </c>
      <c r="X75" s="5">
        <f t="shared" si="24"/>
        <v>2816568</v>
      </c>
      <c r="Y75" s="5">
        <f t="shared" si="25"/>
        <v>2260968</v>
      </c>
    </row>
    <row r="76" spans="2:25" ht="16.95" customHeight="1" x14ac:dyDescent="0.25">
      <c r="B76" s="6" t="s">
        <v>29</v>
      </c>
      <c r="C76" s="8">
        <f>C75/C51</f>
        <v>3.7131400000000001</v>
      </c>
      <c r="D76" s="8">
        <f>D75/D51</f>
        <v>3.7131400000000001</v>
      </c>
      <c r="F76" s="6" t="s">
        <v>29</v>
      </c>
      <c r="G76" s="8"/>
      <c r="H76" s="8">
        <f>H75/H51</f>
        <v>2.5254333333333334</v>
      </c>
      <c r="I76" s="8">
        <f>I75/I51</f>
        <v>2.5254333333333334</v>
      </c>
      <c r="K76" s="6" t="s">
        <v>29</v>
      </c>
      <c r="L76" s="8"/>
      <c r="M76" s="8">
        <f>M75/M51</f>
        <v>2.34714</v>
      </c>
      <c r="N76" s="8">
        <f>N75/N51</f>
        <v>2.34714</v>
      </c>
      <c r="P76" s="6" t="s">
        <v>29</v>
      </c>
      <c r="Q76" s="8"/>
      <c r="R76" s="8">
        <f>R75/R51</f>
        <v>2.6916285714285713</v>
      </c>
      <c r="S76" s="8">
        <f>S75/S51</f>
        <v>2.6916285714285713</v>
      </c>
      <c r="U76" s="6" t="s">
        <v>29</v>
      </c>
      <c r="V76" s="8">
        <f>V75/V51</f>
        <v>3.7131400000000001</v>
      </c>
      <c r="W76" s="8">
        <f>W75/W51</f>
        <v>2.5254333333333334</v>
      </c>
      <c r="X76" s="8">
        <f t="shared" ref="X76:Y76" si="38">X75/X51</f>
        <v>2.34714</v>
      </c>
      <c r="Y76" s="8">
        <f t="shared" si="38"/>
        <v>2.6916285714285713</v>
      </c>
    </row>
    <row r="78" spans="2:25" ht="16.95" customHeight="1" x14ac:dyDescent="0.25">
      <c r="B78" s="16" t="s">
        <v>36</v>
      </c>
      <c r="C78" s="17">
        <f>C50/C75</f>
        <v>0.78158647398158976</v>
      </c>
      <c r="D78" s="17">
        <f>D50/D75</f>
        <v>0.78158647398158976</v>
      </c>
      <c r="F78" s="16" t="s">
        <v>36</v>
      </c>
      <c r="G78" s="29"/>
      <c r="H78" s="17">
        <f>H50/H75</f>
        <v>0.85659226799361166</v>
      </c>
      <c r="I78" s="17">
        <f>I50/I75</f>
        <v>0.85659226799361166</v>
      </c>
      <c r="K78" s="16" t="s">
        <v>36</v>
      </c>
      <c r="L78" s="29"/>
      <c r="M78" s="17">
        <f>M50/M75</f>
        <v>0.79783907223258943</v>
      </c>
      <c r="N78" s="17">
        <f>N50/N75</f>
        <v>0.79783907223258943</v>
      </c>
      <c r="P78" s="16" t="s">
        <v>36</v>
      </c>
      <c r="Q78" s="29"/>
      <c r="R78" s="17">
        <f>R50/R75</f>
        <v>0.77682125532072988</v>
      </c>
      <c r="S78" s="17">
        <f>S50/S75</f>
        <v>0.77682125532072988</v>
      </c>
      <c r="U78" s="16" t="s">
        <v>36</v>
      </c>
      <c r="V78" s="17">
        <f>V50/V75</f>
        <v>0.78158647398158976</v>
      </c>
      <c r="W78" s="17">
        <f t="shared" ref="W78:Y78" si="39">W50/W75</f>
        <v>0.85659226799361166</v>
      </c>
      <c r="X78" s="17">
        <f t="shared" si="39"/>
        <v>0.79783907223258943</v>
      </c>
      <c r="Y78" s="17">
        <f t="shared" si="39"/>
        <v>0.77682125532072988</v>
      </c>
    </row>
    <row r="79" spans="2:25" ht="16.95" customHeight="1" x14ac:dyDescent="0.25">
      <c r="B79" s="16" t="s">
        <v>37</v>
      </c>
      <c r="C79" s="17">
        <f>C56/C75</f>
        <v>0.16508938526422381</v>
      </c>
      <c r="D79" s="17">
        <f>D56/D75</f>
        <v>0.16508938526422381</v>
      </c>
      <c r="F79" s="16" t="s">
        <v>37</v>
      </c>
      <c r="G79" s="29"/>
      <c r="H79" s="17">
        <f>H56/H75</f>
        <v>0.10625239232870927</v>
      </c>
      <c r="I79" s="17">
        <f>I56/I75</f>
        <v>0.10625239232870927</v>
      </c>
      <c r="K79" s="16" t="s">
        <v>37</v>
      </c>
      <c r="L79" s="29"/>
      <c r="M79" s="17">
        <f>M56/M75</f>
        <v>0.14587966631730531</v>
      </c>
      <c r="N79" s="17">
        <f>N56/N75</f>
        <v>0.14587966631730531</v>
      </c>
      <c r="P79" s="16" t="s">
        <v>37</v>
      </c>
      <c r="Q79" s="29"/>
      <c r="R79" s="17">
        <f>R56/R75</f>
        <v>0.17758765272219687</v>
      </c>
      <c r="S79" s="17">
        <f>S56/S75</f>
        <v>0.17758765272219687</v>
      </c>
      <c r="U79" s="16" t="s">
        <v>37</v>
      </c>
      <c r="V79" s="17">
        <f>V56/V75</f>
        <v>0.16508938526422381</v>
      </c>
      <c r="W79" s="17">
        <f t="shared" ref="W79:Y79" si="40">W56/W75</f>
        <v>0.10625239232870927</v>
      </c>
      <c r="X79" s="17">
        <f t="shared" si="40"/>
        <v>0.14587966631730531</v>
      </c>
      <c r="Y79" s="17">
        <f t="shared" si="40"/>
        <v>0.17758765272219687</v>
      </c>
    </row>
    <row r="80" spans="2:25" ht="16.95" customHeight="1" x14ac:dyDescent="0.25">
      <c r="B80" s="16" t="s">
        <v>38</v>
      </c>
      <c r="C80" s="17">
        <f>C64/C75</f>
        <v>5.3324140754186483E-2</v>
      </c>
      <c r="D80" s="17">
        <f>D64/D75</f>
        <v>5.3324140754186483E-2</v>
      </c>
      <c r="F80" s="16" t="s">
        <v>38</v>
      </c>
      <c r="G80" s="29"/>
      <c r="H80" s="17">
        <f>H64/H75</f>
        <v>3.7155339677679075E-2</v>
      </c>
      <c r="I80" s="17">
        <f>I64/I75</f>
        <v>3.7155339677679075E-2</v>
      </c>
      <c r="K80" s="16" t="s">
        <v>38</v>
      </c>
      <c r="L80" s="29"/>
      <c r="M80" s="17">
        <f>M64/M75</f>
        <v>5.6281261450105237E-2</v>
      </c>
      <c r="N80" s="17">
        <f>N64/N75</f>
        <v>5.6281261450105237E-2</v>
      </c>
      <c r="P80" s="16" t="s">
        <v>38</v>
      </c>
      <c r="Q80" s="29"/>
      <c r="R80" s="17">
        <f>R64/R75</f>
        <v>4.5591091957073254E-2</v>
      </c>
      <c r="S80" s="17">
        <f>S64/S75</f>
        <v>4.5591091957073254E-2</v>
      </c>
      <c r="U80" s="16" t="s">
        <v>38</v>
      </c>
      <c r="V80" s="17">
        <f>V64/V75</f>
        <v>5.3324140754186483E-2</v>
      </c>
      <c r="W80" s="17">
        <f t="shared" ref="W80:Y80" si="41">W64/W75</f>
        <v>3.7155339677679075E-2</v>
      </c>
      <c r="X80" s="17">
        <f t="shared" si="41"/>
        <v>5.6281261450105237E-2</v>
      </c>
      <c r="Y80" s="17">
        <f t="shared" si="41"/>
        <v>4.5591091957073254E-2</v>
      </c>
    </row>
    <row r="82" spans="2:25" ht="16.95" customHeight="1" x14ac:dyDescent="0.25">
      <c r="B82" s="16" t="s">
        <v>40</v>
      </c>
      <c r="C82" s="17">
        <f>C85</f>
        <v>0.6</v>
      </c>
      <c r="D82" s="17">
        <f>C85</f>
        <v>0.6</v>
      </c>
      <c r="F82" s="16" t="s">
        <v>40</v>
      </c>
      <c r="G82" s="29"/>
      <c r="H82" s="17">
        <f>G85</f>
        <v>0.6</v>
      </c>
      <c r="I82" s="17">
        <f>G85</f>
        <v>0.6</v>
      </c>
      <c r="K82" s="16" t="s">
        <v>40</v>
      </c>
      <c r="L82" s="29"/>
      <c r="M82" s="17">
        <f>L85</f>
        <v>0.6</v>
      </c>
      <c r="N82" s="17">
        <f>L85</f>
        <v>0.6</v>
      </c>
      <c r="P82" s="16" t="s">
        <v>40</v>
      </c>
      <c r="Q82" s="29"/>
      <c r="R82" s="17">
        <f>Q85</f>
        <v>0.6</v>
      </c>
      <c r="S82" s="17">
        <f>Q85</f>
        <v>0.6</v>
      </c>
      <c r="U82" s="16" t="s">
        <v>40</v>
      </c>
      <c r="V82" s="17">
        <f>C82</f>
        <v>0.6</v>
      </c>
      <c r="W82" s="17">
        <f>H82</f>
        <v>0.6</v>
      </c>
      <c r="X82" s="17">
        <f>M82</f>
        <v>0.6</v>
      </c>
      <c r="Y82" s="17">
        <f>R82</f>
        <v>0.6</v>
      </c>
    </row>
    <row r="83" spans="2:25" ht="16.95" customHeight="1" x14ac:dyDescent="0.25">
      <c r="B83" s="16" t="s">
        <v>41</v>
      </c>
      <c r="C83" s="17">
        <f>C52/C51</f>
        <v>0.98514000000000002</v>
      </c>
      <c r="D83" s="17">
        <f>D52/D51</f>
        <v>0.98514000000000002</v>
      </c>
      <c r="F83" s="16" t="s">
        <v>41</v>
      </c>
      <c r="G83" s="29"/>
      <c r="H83" s="17">
        <f>H52/H51</f>
        <v>0.76659999999999995</v>
      </c>
      <c r="I83" s="17">
        <f>I52/I51</f>
        <v>0.76659999999999995</v>
      </c>
      <c r="K83" s="16" t="s">
        <v>41</v>
      </c>
      <c r="L83" s="29"/>
      <c r="M83" s="17">
        <f>M52/M51</f>
        <v>0.68064000000000002</v>
      </c>
      <c r="N83" s="17">
        <f>N52/N51</f>
        <v>0.68064000000000002</v>
      </c>
      <c r="P83" s="16" t="s">
        <v>41</v>
      </c>
      <c r="Q83" s="29"/>
      <c r="R83" s="17">
        <f>R52/R51</f>
        <v>0.74519999999999997</v>
      </c>
      <c r="S83" s="17">
        <f>S52/S51</f>
        <v>0.74519999999999997</v>
      </c>
      <c r="U83" s="16" t="s">
        <v>41</v>
      </c>
      <c r="V83" s="17">
        <f>C83</f>
        <v>0.98514000000000002</v>
      </c>
      <c r="W83" s="17">
        <f>H83</f>
        <v>0.76659999999999995</v>
      </c>
      <c r="X83" s="17">
        <f>M83</f>
        <v>0.68064000000000002</v>
      </c>
      <c r="Y83" s="17">
        <f>R83</f>
        <v>0.74519999999999997</v>
      </c>
    </row>
    <row r="85" spans="2:25" x14ac:dyDescent="0.25">
      <c r="B85" s="3" t="s">
        <v>39</v>
      </c>
      <c r="C85" s="24">
        <v>0.6</v>
      </c>
      <c r="F85" s="3" t="s">
        <v>39</v>
      </c>
      <c r="G85" s="24">
        <v>0.6</v>
      </c>
      <c r="K85" s="3" t="s">
        <v>39</v>
      </c>
      <c r="L85" s="24">
        <v>0.6</v>
      </c>
      <c r="P85" s="3" t="s">
        <v>39</v>
      </c>
      <c r="Q85" s="24">
        <v>0.6</v>
      </c>
    </row>
    <row r="86" spans="2:25" ht="4.95" customHeight="1" x14ac:dyDescent="0.25">
      <c r="G86" s="2"/>
      <c r="L86" s="2"/>
      <c r="Q86" s="2"/>
    </row>
    <row r="87" spans="2:25" x14ac:dyDescent="0.25">
      <c r="B87" s="3" t="s">
        <v>35</v>
      </c>
      <c r="C87" s="24">
        <v>0.7</v>
      </c>
      <c r="F87" s="3" t="s">
        <v>35</v>
      </c>
      <c r="G87" s="24">
        <v>0.7</v>
      </c>
      <c r="K87" s="3" t="s">
        <v>35</v>
      </c>
      <c r="L87" s="24">
        <v>0.7</v>
      </c>
      <c r="P87" s="3" t="s">
        <v>35</v>
      </c>
      <c r="Q87" s="24">
        <v>0.7</v>
      </c>
    </row>
    <row r="88" spans="2:25" x14ac:dyDescent="0.25">
      <c r="V88" s="3"/>
      <c r="W88" s="3"/>
      <c r="X88" s="3"/>
      <c r="Y88" s="3"/>
    </row>
    <row r="89" spans="2:25" x14ac:dyDescent="0.25">
      <c r="B89" s="3" t="s">
        <v>111</v>
      </c>
      <c r="F89" s="3" t="s">
        <v>111</v>
      </c>
      <c r="P89" s="3" t="s">
        <v>111</v>
      </c>
      <c r="V89" s="3"/>
      <c r="W89" s="3"/>
      <c r="X89" s="3"/>
      <c r="Y89" s="3"/>
    </row>
    <row r="90" spans="2:25" x14ac:dyDescent="0.25">
      <c r="V90" s="3"/>
      <c r="W90" s="3"/>
      <c r="X90" s="3"/>
      <c r="Y90" s="3"/>
    </row>
    <row r="91" spans="2:25" x14ac:dyDescent="0.25">
      <c r="V91" s="3"/>
      <c r="W91" s="3"/>
      <c r="X91" s="3"/>
      <c r="Y91" s="3"/>
    </row>
    <row r="92" spans="2:25" x14ac:dyDescent="0.25">
      <c r="V92" s="3"/>
      <c r="W92" s="3"/>
      <c r="X92" s="3"/>
      <c r="Y92" s="3"/>
    </row>
    <row r="93" spans="2:25" x14ac:dyDescent="0.25">
      <c r="V93" s="3"/>
      <c r="W93" s="3"/>
      <c r="X93" s="3"/>
      <c r="Y93" s="3"/>
    </row>
    <row r="94" spans="2:25" x14ac:dyDescent="0.25">
      <c r="V94" s="3"/>
      <c r="W94" s="3"/>
      <c r="X94" s="3"/>
      <c r="Y94" s="3"/>
    </row>
    <row r="95" spans="2:25" x14ac:dyDescent="0.25">
      <c r="V95" s="3"/>
      <c r="W95" s="3"/>
      <c r="X95" s="3"/>
      <c r="Y95" s="3"/>
    </row>
    <row r="96" spans="2:25" x14ac:dyDescent="0.25">
      <c r="V96" s="3"/>
      <c r="W96" s="3"/>
      <c r="X96" s="3"/>
      <c r="Y96" s="3"/>
    </row>
    <row r="97" spans="22:25" x14ac:dyDescent="0.25">
      <c r="V97" s="3"/>
      <c r="W97" s="3"/>
      <c r="X97" s="3"/>
      <c r="Y97" s="3"/>
    </row>
    <row r="98" spans="22:25" x14ac:dyDescent="0.25">
      <c r="V98" s="3"/>
      <c r="W98" s="3"/>
      <c r="X98" s="3"/>
      <c r="Y98" s="3"/>
    </row>
    <row r="99" spans="22:25" x14ac:dyDescent="0.25">
      <c r="V99" s="3"/>
      <c r="W99" s="3"/>
      <c r="X99" s="3"/>
      <c r="Y99" s="3"/>
    </row>
    <row r="100" spans="22:25" x14ac:dyDescent="0.25">
      <c r="V100" s="3"/>
      <c r="W100" s="3"/>
      <c r="X100" s="3"/>
      <c r="Y100" s="3"/>
    </row>
    <row r="101" spans="22:25" x14ac:dyDescent="0.25">
      <c r="V101" s="3"/>
      <c r="W101" s="3"/>
      <c r="X101" s="3"/>
      <c r="Y101" s="3"/>
    </row>
    <row r="102" spans="22:25" x14ac:dyDescent="0.25">
      <c r="V102" s="3"/>
      <c r="W102" s="3"/>
      <c r="X102" s="3"/>
      <c r="Y102" s="3"/>
    </row>
    <row r="103" spans="22:25" x14ac:dyDescent="0.25">
      <c r="V103" s="3"/>
      <c r="W103" s="3"/>
      <c r="X103" s="3"/>
      <c r="Y103" s="3"/>
    </row>
    <row r="104" spans="22:25" x14ac:dyDescent="0.25">
      <c r="V104" s="3"/>
      <c r="W104" s="3"/>
      <c r="X104" s="3"/>
      <c r="Y104" s="3"/>
    </row>
    <row r="105" spans="22:25" x14ac:dyDescent="0.25">
      <c r="V105" s="3"/>
      <c r="W105" s="3"/>
      <c r="X105" s="3"/>
      <c r="Y105" s="3"/>
    </row>
    <row r="106" spans="22:25" x14ac:dyDescent="0.25">
      <c r="V106" s="3"/>
      <c r="W106" s="3"/>
      <c r="X106" s="3"/>
      <c r="Y106" s="3"/>
    </row>
    <row r="107" spans="22:25" x14ac:dyDescent="0.25">
      <c r="V107" s="3"/>
      <c r="W107" s="3"/>
      <c r="X107" s="3"/>
      <c r="Y107" s="3"/>
    </row>
    <row r="108" spans="22:25" x14ac:dyDescent="0.25">
      <c r="V108" s="3"/>
      <c r="W108" s="3"/>
      <c r="X108" s="3"/>
      <c r="Y108" s="3"/>
    </row>
    <row r="109" spans="22:25" x14ac:dyDescent="0.25">
      <c r="V109" s="3"/>
      <c r="W109" s="3"/>
      <c r="X109" s="3"/>
      <c r="Y109" s="3"/>
    </row>
    <row r="110" spans="22:25" x14ac:dyDescent="0.25">
      <c r="V110" s="3"/>
      <c r="W110" s="3"/>
      <c r="X110" s="3"/>
      <c r="Y110" s="3"/>
    </row>
    <row r="111" spans="22:25" x14ac:dyDescent="0.25">
      <c r="V111" s="3"/>
      <c r="W111" s="3"/>
      <c r="X111" s="3"/>
      <c r="Y111" s="3"/>
    </row>
    <row r="112" spans="22:25" x14ac:dyDescent="0.25">
      <c r="V112" s="3"/>
      <c r="W112" s="3"/>
      <c r="X112" s="3"/>
      <c r="Y112" s="3"/>
    </row>
    <row r="113" spans="22:25" x14ac:dyDescent="0.25">
      <c r="V113" s="3"/>
      <c r="W113" s="3"/>
      <c r="X113" s="3"/>
      <c r="Y113" s="3"/>
    </row>
    <row r="114" spans="22:25" x14ac:dyDescent="0.25">
      <c r="V114" s="3"/>
      <c r="W114" s="3"/>
      <c r="X114" s="3"/>
      <c r="Y114" s="3"/>
    </row>
    <row r="115" spans="22:25" x14ac:dyDescent="0.25">
      <c r="V115" s="3"/>
      <c r="W115" s="3"/>
      <c r="X115" s="3"/>
      <c r="Y115" s="3"/>
    </row>
    <row r="116" spans="22:25" x14ac:dyDescent="0.25">
      <c r="V116" s="3"/>
      <c r="W116" s="3"/>
      <c r="X116" s="3"/>
      <c r="Y116" s="3"/>
    </row>
    <row r="117" spans="22:25" x14ac:dyDescent="0.25">
      <c r="V117" s="3"/>
      <c r="W117" s="3"/>
      <c r="X117" s="3"/>
      <c r="Y117" s="3"/>
    </row>
    <row r="118" spans="22:25" x14ac:dyDescent="0.25">
      <c r="V118" s="3"/>
      <c r="W118" s="3"/>
      <c r="X118" s="3"/>
      <c r="Y118" s="3"/>
    </row>
    <row r="119" spans="22:25" x14ac:dyDescent="0.25">
      <c r="V119" s="3"/>
      <c r="W119" s="3"/>
      <c r="X119" s="3"/>
      <c r="Y119" s="3"/>
    </row>
    <row r="120" spans="22:25" x14ac:dyDescent="0.25">
      <c r="V120" s="3"/>
      <c r="W120" s="3"/>
      <c r="X120" s="3"/>
      <c r="Y120" s="3"/>
    </row>
    <row r="121" spans="22:25" x14ac:dyDescent="0.25">
      <c r="V121" s="3"/>
      <c r="W121" s="3"/>
      <c r="X121" s="3"/>
      <c r="Y121" s="3"/>
    </row>
    <row r="122" spans="22:25" x14ac:dyDescent="0.25">
      <c r="V122" s="3"/>
      <c r="W122" s="3"/>
      <c r="X122" s="3"/>
      <c r="Y122" s="3"/>
    </row>
    <row r="123" spans="22:25" x14ac:dyDescent="0.25">
      <c r="V123" s="3"/>
      <c r="W123" s="3"/>
      <c r="X123" s="3"/>
      <c r="Y123" s="3"/>
    </row>
    <row r="124" spans="22:25" x14ac:dyDescent="0.25">
      <c r="V124" s="3"/>
      <c r="W124" s="3"/>
      <c r="X124" s="3"/>
      <c r="Y124" s="3"/>
    </row>
    <row r="125" spans="22:25" x14ac:dyDescent="0.25">
      <c r="V125" s="3"/>
      <c r="W125" s="3"/>
      <c r="X125" s="3"/>
      <c r="Y125" s="3"/>
    </row>
    <row r="126" spans="22:25" x14ac:dyDescent="0.25">
      <c r="V126" s="3"/>
      <c r="W126" s="3"/>
      <c r="X126" s="3"/>
      <c r="Y126" s="3"/>
    </row>
    <row r="127" spans="22:25" x14ac:dyDescent="0.25">
      <c r="V127" s="3"/>
      <c r="W127" s="3"/>
      <c r="X127" s="3"/>
      <c r="Y127" s="3"/>
    </row>
    <row r="128" spans="22:25" x14ac:dyDescent="0.25">
      <c r="V128" s="3"/>
      <c r="W128" s="3"/>
      <c r="X128" s="3"/>
      <c r="Y128" s="3"/>
    </row>
    <row r="129" spans="22:25" x14ac:dyDescent="0.25">
      <c r="V129" s="3"/>
      <c r="W129" s="3"/>
      <c r="X129" s="3"/>
      <c r="Y129" s="3"/>
    </row>
    <row r="130" spans="22:25" x14ac:dyDescent="0.25">
      <c r="V130" s="3"/>
      <c r="W130" s="3"/>
      <c r="X130" s="3"/>
      <c r="Y130" s="3"/>
    </row>
    <row r="131" spans="22:25" x14ac:dyDescent="0.25">
      <c r="V131" s="3"/>
      <c r="W131" s="3"/>
      <c r="X131" s="3"/>
      <c r="Y131" s="3"/>
    </row>
    <row r="132" spans="22:25" x14ac:dyDescent="0.25">
      <c r="V132" s="3"/>
      <c r="W132" s="3"/>
      <c r="X132" s="3"/>
      <c r="Y132" s="3"/>
    </row>
    <row r="133" spans="22:25" x14ac:dyDescent="0.25">
      <c r="V133" s="3"/>
      <c r="W133" s="3"/>
      <c r="X133" s="3"/>
      <c r="Y133" s="3"/>
    </row>
    <row r="134" spans="22:25" x14ac:dyDescent="0.25">
      <c r="V134" s="3"/>
      <c r="W134" s="3"/>
      <c r="X134" s="3"/>
      <c r="Y134" s="3"/>
    </row>
    <row r="135" spans="22:25" x14ac:dyDescent="0.25">
      <c r="V135" s="3"/>
      <c r="W135" s="3"/>
      <c r="X135" s="3"/>
      <c r="Y135" s="3"/>
    </row>
    <row r="136" spans="22:25" x14ac:dyDescent="0.25">
      <c r="V136" s="3"/>
      <c r="W136" s="3"/>
      <c r="X136" s="3"/>
      <c r="Y136" s="3"/>
    </row>
    <row r="137" spans="22:25" x14ac:dyDescent="0.25">
      <c r="V137" s="3"/>
      <c r="W137" s="3"/>
      <c r="X137" s="3"/>
      <c r="Y137" s="3"/>
    </row>
    <row r="138" spans="22:25" x14ac:dyDescent="0.25">
      <c r="V138" s="3"/>
      <c r="W138" s="3"/>
      <c r="X138" s="3"/>
      <c r="Y138" s="3"/>
    </row>
    <row r="139" spans="22:25" x14ac:dyDescent="0.25">
      <c r="V139" s="3"/>
      <c r="W139" s="3"/>
      <c r="X139" s="3"/>
      <c r="Y139" s="3"/>
    </row>
    <row r="140" spans="22:25" x14ac:dyDescent="0.25">
      <c r="V140" s="3"/>
      <c r="W140" s="3"/>
      <c r="X140" s="3"/>
      <c r="Y140" s="3"/>
    </row>
    <row r="141" spans="22:25" x14ac:dyDescent="0.25">
      <c r="V141" s="3"/>
      <c r="W141" s="3"/>
      <c r="X141" s="3"/>
      <c r="Y141" s="3"/>
    </row>
    <row r="142" spans="22:25" x14ac:dyDescent="0.25">
      <c r="V142" s="3"/>
      <c r="W142" s="3"/>
      <c r="X142" s="3"/>
      <c r="Y142" s="3"/>
    </row>
    <row r="143" spans="22:25" x14ac:dyDescent="0.25">
      <c r="V143" s="3"/>
      <c r="W143" s="3"/>
      <c r="X143" s="3"/>
      <c r="Y143" s="3"/>
    </row>
    <row r="144" spans="22:25" x14ac:dyDescent="0.25">
      <c r="V144" s="3"/>
      <c r="W144" s="3"/>
      <c r="X144" s="3"/>
      <c r="Y144" s="3"/>
    </row>
    <row r="145" spans="22:25" x14ac:dyDescent="0.25">
      <c r="V145" s="3"/>
      <c r="W145" s="3"/>
      <c r="X145" s="3"/>
      <c r="Y145" s="3"/>
    </row>
    <row r="146" spans="22:25" x14ac:dyDescent="0.25">
      <c r="V146" s="3"/>
      <c r="W146" s="3"/>
      <c r="X146" s="3"/>
      <c r="Y146" s="3"/>
    </row>
    <row r="147" spans="22:25" x14ac:dyDescent="0.25">
      <c r="V147" s="3"/>
      <c r="W147" s="3"/>
      <c r="X147" s="3"/>
      <c r="Y147" s="3"/>
    </row>
    <row r="148" spans="22:25" x14ac:dyDescent="0.25">
      <c r="V148" s="3"/>
      <c r="W148" s="3"/>
      <c r="X148" s="3"/>
      <c r="Y148" s="3"/>
    </row>
    <row r="149" spans="22:25" x14ac:dyDescent="0.25">
      <c r="V149" s="3"/>
      <c r="W149" s="3"/>
      <c r="X149" s="3"/>
      <c r="Y149" s="3"/>
    </row>
    <row r="150" spans="22:25" x14ac:dyDescent="0.25">
      <c r="V150" s="3"/>
      <c r="W150" s="3"/>
      <c r="X150" s="3"/>
      <c r="Y150" s="3"/>
    </row>
    <row r="151" spans="22:25" x14ac:dyDescent="0.25">
      <c r="V151" s="3"/>
      <c r="W151" s="3"/>
      <c r="X151" s="3"/>
      <c r="Y151" s="3"/>
    </row>
    <row r="152" spans="22:25" x14ac:dyDescent="0.25">
      <c r="V152" s="3"/>
      <c r="W152" s="3"/>
      <c r="X152" s="3"/>
      <c r="Y152" s="3"/>
    </row>
    <row r="153" spans="22:25" x14ac:dyDescent="0.25">
      <c r="V153" s="3"/>
      <c r="W153" s="3"/>
      <c r="X153" s="3"/>
      <c r="Y153" s="3"/>
    </row>
    <row r="154" spans="22:25" x14ac:dyDescent="0.25">
      <c r="V154" s="3"/>
      <c r="W154" s="3"/>
      <c r="X154" s="3"/>
      <c r="Y154" s="3"/>
    </row>
    <row r="155" spans="22:25" x14ac:dyDescent="0.25">
      <c r="V155" s="3"/>
      <c r="W155" s="3"/>
      <c r="X155" s="3"/>
      <c r="Y155" s="3"/>
    </row>
    <row r="156" spans="22:25" x14ac:dyDescent="0.25">
      <c r="V156" s="3"/>
      <c r="W156" s="3"/>
      <c r="X156" s="3"/>
      <c r="Y156" s="3"/>
    </row>
    <row r="157" spans="22:25" x14ac:dyDescent="0.25">
      <c r="V157" s="3"/>
      <c r="W157" s="3"/>
      <c r="X157" s="3"/>
      <c r="Y157" s="3"/>
    </row>
    <row r="158" spans="22:25" x14ac:dyDescent="0.25">
      <c r="V158" s="3"/>
      <c r="W158" s="3"/>
      <c r="X158" s="3"/>
      <c r="Y158" s="3"/>
    </row>
    <row r="159" spans="22:25" x14ac:dyDescent="0.25">
      <c r="V159" s="3"/>
      <c r="W159" s="3"/>
      <c r="X159" s="3"/>
      <c r="Y159" s="3"/>
    </row>
    <row r="160" spans="22:25" x14ac:dyDescent="0.25">
      <c r="V160" s="3"/>
      <c r="W160" s="3"/>
      <c r="X160" s="3"/>
      <c r="Y160" s="3"/>
    </row>
    <row r="161" spans="22:25" x14ac:dyDescent="0.25">
      <c r="V161" s="3"/>
      <c r="W161" s="3"/>
      <c r="X161" s="3"/>
      <c r="Y161" s="3"/>
    </row>
    <row r="162" spans="22:25" x14ac:dyDescent="0.25">
      <c r="V162" s="3"/>
      <c r="W162" s="3"/>
      <c r="X162" s="3"/>
      <c r="Y162" s="3"/>
    </row>
    <row r="163" spans="22:25" x14ac:dyDescent="0.25">
      <c r="V163" s="3"/>
      <c r="W163" s="3"/>
      <c r="X163" s="3"/>
      <c r="Y163" s="3"/>
    </row>
    <row r="164" spans="22:25" x14ac:dyDescent="0.25">
      <c r="V164" s="3"/>
      <c r="W164" s="3"/>
      <c r="X164" s="3"/>
      <c r="Y164" s="3"/>
    </row>
    <row r="165" spans="22:25" x14ac:dyDescent="0.25">
      <c r="V165" s="3"/>
      <c r="W165" s="3"/>
      <c r="X165" s="3"/>
      <c r="Y165" s="3"/>
    </row>
    <row r="166" spans="22:25" x14ac:dyDescent="0.25">
      <c r="V166" s="3"/>
      <c r="W166" s="3"/>
      <c r="X166" s="3"/>
      <c r="Y166" s="3"/>
    </row>
    <row r="167" spans="22:25" x14ac:dyDescent="0.25">
      <c r="V167" s="3"/>
      <c r="W167" s="3"/>
      <c r="X167" s="3"/>
      <c r="Y167" s="3"/>
    </row>
    <row r="168" spans="22:25" x14ac:dyDescent="0.25">
      <c r="V168" s="3"/>
      <c r="W168" s="3"/>
      <c r="X168" s="3"/>
      <c r="Y168" s="3"/>
    </row>
    <row r="169" spans="22:25" x14ac:dyDescent="0.25">
      <c r="V169" s="3"/>
      <c r="W169" s="3"/>
      <c r="X169" s="3"/>
      <c r="Y169" s="3"/>
    </row>
    <row r="170" spans="22:25" x14ac:dyDescent="0.25">
      <c r="V170" s="3"/>
      <c r="W170" s="3"/>
      <c r="X170" s="3"/>
      <c r="Y170" s="3"/>
    </row>
    <row r="171" spans="22:25" x14ac:dyDescent="0.25">
      <c r="V171" s="3"/>
      <c r="W171" s="3"/>
      <c r="X171" s="3"/>
      <c r="Y171" s="3"/>
    </row>
    <row r="172" spans="22:25" x14ac:dyDescent="0.25">
      <c r="V172" s="3"/>
      <c r="W172" s="3"/>
      <c r="X172" s="3"/>
      <c r="Y172" s="3"/>
    </row>
    <row r="173" spans="22:25" x14ac:dyDescent="0.25">
      <c r="V173" s="3"/>
      <c r="W173" s="3"/>
      <c r="X173" s="3"/>
      <c r="Y173" s="3"/>
    </row>
    <row r="174" spans="22:25" x14ac:dyDescent="0.25">
      <c r="V174" s="3"/>
      <c r="W174" s="3"/>
      <c r="X174" s="3"/>
      <c r="Y174" s="3"/>
    </row>
    <row r="175" spans="22:25" x14ac:dyDescent="0.25">
      <c r="V175" s="3"/>
      <c r="W175" s="3"/>
      <c r="X175" s="3"/>
      <c r="Y175" s="3"/>
    </row>
    <row r="176" spans="22:25" x14ac:dyDescent="0.25">
      <c r="V176" s="3"/>
      <c r="W176" s="3"/>
      <c r="X176" s="3"/>
      <c r="Y176" s="3"/>
    </row>
    <row r="177" spans="22:25" x14ac:dyDescent="0.25">
      <c r="V177" s="3"/>
      <c r="W177" s="3"/>
      <c r="X177" s="3"/>
      <c r="Y177" s="3"/>
    </row>
    <row r="178" spans="22:25" x14ac:dyDescent="0.25">
      <c r="V178" s="3"/>
      <c r="W178" s="3"/>
      <c r="X178" s="3"/>
      <c r="Y178" s="3"/>
    </row>
    <row r="179" spans="22:25" x14ac:dyDescent="0.25">
      <c r="V179" s="3"/>
      <c r="W179" s="3"/>
      <c r="X179" s="3"/>
      <c r="Y179" s="3"/>
    </row>
    <row r="180" spans="22:25" x14ac:dyDescent="0.25">
      <c r="V180" s="3"/>
      <c r="W180" s="3"/>
      <c r="X180" s="3"/>
      <c r="Y180" s="3"/>
    </row>
    <row r="181" spans="22:25" x14ac:dyDescent="0.25">
      <c r="V181" s="3"/>
      <c r="W181" s="3"/>
      <c r="X181" s="3"/>
      <c r="Y181" s="3"/>
    </row>
    <row r="182" spans="22:25" x14ac:dyDescent="0.25">
      <c r="V182" s="3"/>
      <c r="W182" s="3"/>
      <c r="X182" s="3"/>
      <c r="Y182" s="3"/>
    </row>
    <row r="183" spans="22:25" x14ac:dyDescent="0.25">
      <c r="V183" s="3"/>
      <c r="W183" s="3"/>
      <c r="X183" s="3"/>
      <c r="Y183" s="3"/>
    </row>
    <row r="184" spans="22:25" x14ac:dyDescent="0.25">
      <c r="V184" s="3"/>
      <c r="W184" s="3"/>
      <c r="X184" s="3"/>
      <c r="Y184" s="3"/>
    </row>
    <row r="185" spans="22:25" x14ac:dyDescent="0.25">
      <c r="V185" s="3"/>
      <c r="W185" s="3"/>
      <c r="X185" s="3"/>
      <c r="Y185" s="3"/>
    </row>
    <row r="186" spans="22:25" x14ac:dyDescent="0.25">
      <c r="V186" s="3"/>
      <c r="W186" s="3"/>
      <c r="X186" s="3"/>
      <c r="Y186" s="3"/>
    </row>
    <row r="187" spans="22:25" x14ac:dyDescent="0.25">
      <c r="V187" s="3"/>
      <c r="W187" s="3"/>
      <c r="X187" s="3"/>
      <c r="Y187" s="3"/>
    </row>
    <row r="188" spans="22:25" x14ac:dyDescent="0.25">
      <c r="V188" s="3"/>
      <c r="W188" s="3"/>
      <c r="X188" s="3"/>
      <c r="Y188" s="3"/>
    </row>
    <row r="189" spans="22:25" x14ac:dyDescent="0.25">
      <c r="V189" s="3"/>
      <c r="W189" s="3"/>
      <c r="X189" s="3"/>
      <c r="Y189" s="3"/>
    </row>
    <row r="190" spans="22:25" x14ac:dyDescent="0.25">
      <c r="V190" s="3"/>
      <c r="W190" s="3"/>
      <c r="X190" s="3"/>
      <c r="Y190" s="3"/>
    </row>
    <row r="191" spans="22:25" x14ac:dyDescent="0.25">
      <c r="V191" s="3"/>
      <c r="W191" s="3"/>
      <c r="X191" s="3"/>
      <c r="Y191" s="3"/>
    </row>
    <row r="192" spans="22:25" x14ac:dyDescent="0.25">
      <c r="V192" s="3"/>
      <c r="W192" s="3"/>
      <c r="X192" s="3"/>
      <c r="Y192" s="3"/>
    </row>
    <row r="193" spans="22:25" x14ac:dyDescent="0.25">
      <c r="V193" s="3"/>
      <c r="W193" s="3"/>
      <c r="X193" s="3"/>
      <c r="Y193" s="3"/>
    </row>
    <row r="194" spans="22:25" x14ac:dyDescent="0.25">
      <c r="V194" s="3"/>
      <c r="W194" s="3"/>
      <c r="X194" s="3"/>
      <c r="Y194" s="3"/>
    </row>
    <row r="195" spans="22:25" x14ac:dyDescent="0.25">
      <c r="V195" s="3"/>
      <c r="W195" s="3"/>
      <c r="X195" s="3"/>
      <c r="Y195" s="3"/>
    </row>
    <row r="196" spans="22:25" x14ac:dyDescent="0.25">
      <c r="V196" s="3"/>
      <c r="W196" s="3"/>
      <c r="X196" s="3"/>
      <c r="Y196" s="3"/>
    </row>
    <row r="197" spans="22:25" x14ac:dyDescent="0.25">
      <c r="V197" s="3"/>
      <c r="W197" s="3"/>
      <c r="X197" s="3"/>
      <c r="Y197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EE108-DF58-4275-9B5B-4CD52C151EEF}">
  <sheetPr>
    <tabColor theme="2" tint="0.39997558519241921"/>
  </sheetPr>
  <dimension ref="B2:V163"/>
  <sheetViews>
    <sheetView showGridLines="0" zoomScale="25" zoomScaleNormal="25" workbookViewId="0">
      <selection activeCell="B4" sqref="B4"/>
    </sheetView>
  </sheetViews>
  <sheetFormatPr defaultColWidth="8.69921875" defaultRowHeight="15.6" x14ac:dyDescent="0.25"/>
  <cols>
    <col min="1" max="1" width="5.59765625" style="3" customWidth="1"/>
    <col min="2" max="2" width="46.19921875" style="3" customWidth="1"/>
    <col min="3" max="4" width="20.69921875" style="2" customWidth="1"/>
    <col min="5" max="5" width="6.09765625" style="3" customWidth="1"/>
    <col min="6" max="6" width="46.19921875" style="3" customWidth="1"/>
    <col min="7" max="8" width="20.69921875" style="2" customWidth="1"/>
    <col min="9" max="9" width="6.09765625" style="3" customWidth="1"/>
    <col min="10" max="10" width="46.19921875" style="3" customWidth="1"/>
    <col min="11" max="12" width="20.69921875" style="2" customWidth="1"/>
    <col min="13" max="13" width="6.09765625" style="3" customWidth="1"/>
    <col min="14" max="14" width="46.19921875" style="3" customWidth="1"/>
    <col min="15" max="16" width="20.69921875" style="2" customWidth="1"/>
    <col min="17" max="17" width="6.09765625" style="3" customWidth="1"/>
    <col min="18" max="18" width="46.19921875" style="3" customWidth="1"/>
    <col min="19" max="22" width="20.69921875" style="2" customWidth="1"/>
    <col min="23" max="16384" width="8.69921875" style="3"/>
  </cols>
  <sheetData>
    <row r="2" spans="2:22" ht="23.4" x14ac:dyDescent="0.25">
      <c r="B2" s="1" t="str">
        <f>'Po radnim mestima'!B2</f>
        <v>Menadžer prodaje</v>
      </c>
      <c r="F2" s="1" t="str">
        <f>'Po radnim mestima'!F2</f>
        <v>Direktor prodaje</v>
      </c>
      <c r="J2" s="1" t="str">
        <f>'Po radnim mestima'!K2</f>
        <v>Računovođa</v>
      </c>
      <c r="N2" s="1" t="str">
        <f>'Po radnim mestima'!P2</f>
        <v>Vozač</v>
      </c>
      <c r="R2" s="1" t="str">
        <f>'Po radnim mestima'!U2</f>
        <v>Godišnji troškovi</v>
      </c>
    </row>
    <row r="3" spans="2:22" ht="4.95" customHeight="1" x14ac:dyDescent="0.25"/>
    <row r="4" spans="2:22" ht="16.95" customHeight="1" x14ac:dyDescent="0.25">
      <c r="B4" s="4" t="str">
        <f>'Po radnim mestima'!B4</f>
        <v>Vrsta troška</v>
      </c>
      <c r="C4" s="5" t="str">
        <f>'Po radnim mestima'!C4</f>
        <v>Mesečni iznos</v>
      </c>
      <c r="D4" s="5" t="str">
        <f>'Po radnim mestima'!D4</f>
        <v>Godišnji iznos</v>
      </c>
      <c r="F4" s="4" t="str">
        <f>'Po radnim mestima'!F4</f>
        <v>Vrsta troška</v>
      </c>
      <c r="G4" s="5" t="str">
        <f>'Po radnim mestima'!H4</f>
        <v>Mesečni iznos</v>
      </c>
      <c r="H4" s="5" t="str">
        <f>'Po radnim mestima'!I4</f>
        <v>Godišnji iznos</v>
      </c>
      <c r="J4" s="4" t="str">
        <f>'Po radnim mestima'!K4</f>
        <v>Vrsta troška</v>
      </c>
      <c r="K4" s="5" t="str">
        <f>'Po radnim mestima'!M4</f>
        <v>Mesečni iznos</v>
      </c>
      <c r="L4" s="5" t="str">
        <f>'Po radnim mestima'!N4</f>
        <v>Godišnji iznos</v>
      </c>
      <c r="N4" s="4" t="str">
        <f>'Po radnim mestima'!P4</f>
        <v>Vrsta troška</v>
      </c>
      <c r="O4" s="5" t="str">
        <f>'Po radnim mestima'!R4</f>
        <v>Mesečni iznos</v>
      </c>
      <c r="P4" s="5" t="str">
        <f>'Po radnim mestima'!S4</f>
        <v>Godišnji iznos</v>
      </c>
      <c r="R4" s="4" t="str">
        <f>'Po radnim mestima'!U4</f>
        <v>Vrsta troška</v>
      </c>
      <c r="S4" s="5" t="str">
        <f>'Po radnim mestima'!V4</f>
        <v>Menadžer prodaje</v>
      </c>
      <c r="T4" s="5" t="str">
        <f>'Po radnim mestima'!W4</f>
        <v>Direktor prodaje</v>
      </c>
      <c r="U4" s="5" t="str">
        <f>'Po radnim mestima'!X4</f>
        <v>Računovođa</v>
      </c>
      <c r="V4" s="5" t="str">
        <f>'Po radnim mestima'!Y4</f>
        <v>Vozač</v>
      </c>
    </row>
    <row r="5" spans="2:22" ht="16.95" customHeight="1" x14ac:dyDescent="0.25">
      <c r="B5" s="10" t="str">
        <f>'Po radnim mestima'!B5</f>
        <v>Primanja zaposlenog</v>
      </c>
      <c r="C5" s="12">
        <f>'Po radnim mestima'!C5</f>
        <v>290214</v>
      </c>
      <c r="D5" s="12">
        <f>'Po radnim mestima'!D5</f>
        <v>3482568</v>
      </c>
      <c r="F5" s="10" t="str">
        <f>'Po radnim mestima'!F5</f>
        <v>Primanja zaposlenog</v>
      </c>
      <c r="G5" s="12">
        <f>'Po radnim mestima'!H5</f>
        <v>519184</v>
      </c>
      <c r="H5" s="12">
        <f>'Po radnim mestima'!I5</f>
        <v>6230208</v>
      </c>
      <c r="J5" s="10" t="str">
        <f>'Po radnim mestima'!K5</f>
        <v>Primanja zaposlenog</v>
      </c>
      <c r="K5" s="12">
        <f>'Po radnim mestima'!M5</f>
        <v>187264</v>
      </c>
      <c r="L5" s="12">
        <f>'Po radnim mestima'!N5</f>
        <v>2247168</v>
      </c>
      <c r="N5" s="10" t="str">
        <f>'Po radnim mestima'!P5</f>
        <v>Primanja zaposlenog</v>
      </c>
      <c r="O5" s="12">
        <f>'Po radnim mestima'!R5</f>
        <v>146364</v>
      </c>
      <c r="P5" s="12">
        <f>'Po radnim mestima'!S5</f>
        <v>1756368</v>
      </c>
      <c r="R5" s="10" t="str">
        <f>'Po radnim mestima'!U5</f>
        <v>Primanja zaposlenog</v>
      </c>
      <c r="S5" s="12">
        <f>'Po radnim mestima'!V5</f>
        <v>3482568</v>
      </c>
      <c r="T5" s="12">
        <f>'Po radnim mestima'!W5</f>
        <v>6230208</v>
      </c>
      <c r="U5" s="12">
        <f>'Po radnim mestima'!X5</f>
        <v>2247168</v>
      </c>
      <c r="V5" s="12">
        <f>'Po radnim mestima'!Y5</f>
        <v>1756368</v>
      </c>
    </row>
    <row r="6" spans="2:22" ht="16.95" customHeight="1" x14ac:dyDescent="0.25">
      <c r="B6" s="14" t="str">
        <f>'Po radnim mestima'!B6</f>
        <v>Osnovna zarada</v>
      </c>
      <c r="C6" s="7">
        <f>'Po radnim mestima'!C6</f>
        <v>100000</v>
      </c>
      <c r="D6" s="7">
        <f>'Po radnim mestima'!D6</f>
        <v>1200000</v>
      </c>
      <c r="F6" s="14" t="str">
        <f>'Po radnim mestima'!F6</f>
        <v>Osnovna zarada</v>
      </c>
      <c r="G6" s="7">
        <f>'Po radnim mestima'!H6</f>
        <v>240000</v>
      </c>
      <c r="H6" s="7">
        <f>'Po radnim mestima'!I6</f>
        <v>2880000</v>
      </c>
      <c r="J6" s="14" t="str">
        <f>'Po radnim mestima'!K6</f>
        <v>Osnovna zarada</v>
      </c>
      <c r="K6" s="7">
        <f>'Po radnim mestima'!M6</f>
        <v>100000</v>
      </c>
      <c r="L6" s="7">
        <f>'Po radnim mestima'!N6</f>
        <v>1200000</v>
      </c>
      <c r="N6" s="14" t="str">
        <f>'Po radnim mestima'!P6</f>
        <v>Osnovna zarada</v>
      </c>
      <c r="O6" s="7">
        <f>'Po radnim mestima'!R6</f>
        <v>70000</v>
      </c>
      <c r="P6" s="7">
        <f>'Po radnim mestima'!S6</f>
        <v>840000</v>
      </c>
      <c r="R6" s="14" t="str">
        <f>'Po radnim mestima'!U6</f>
        <v>Osnovna zarada</v>
      </c>
      <c r="S6" s="7">
        <f>'Po radnim mestima'!V6</f>
        <v>1200000</v>
      </c>
      <c r="T6" s="7">
        <f>'Po radnim mestima'!W6</f>
        <v>2880000</v>
      </c>
      <c r="U6" s="7">
        <f>'Po radnim mestima'!X6</f>
        <v>1200000</v>
      </c>
      <c r="V6" s="7">
        <f>'Po radnim mestima'!Y6</f>
        <v>840000</v>
      </c>
    </row>
    <row r="7" spans="2:22" ht="16.95" customHeight="1" x14ac:dyDescent="0.25">
      <c r="B7" s="14" t="str">
        <f>'Po radnim mestima'!B7</f>
        <v xml:space="preserve">Porezi i doprinosi </v>
      </c>
      <c r="C7" s="7">
        <f>'Po radnim mestima'!C7</f>
        <v>98514</v>
      </c>
      <c r="D7" s="7">
        <f>'Po radnim mestima'!D7</f>
        <v>1182168</v>
      </c>
      <c r="F7" s="14" t="str">
        <f>'Po radnim mestima'!F7</f>
        <v xml:space="preserve">Porezi i doprinosi </v>
      </c>
      <c r="G7" s="7">
        <f>'Po radnim mestima'!H7</f>
        <v>183984</v>
      </c>
      <c r="H7" s="7">
        <f>'Po radnim mestima'!I7</f>
        <v>2207808</v>
      </c>
      <c r="J7" s="14" t="str">
        <f>'Po radnim mestima'!K7</f>
        <v xml:space="preserve">Porezi i doprinosi </v>
      </c>
      <c r="K7" s="7">
        <f>'Po radnim mestima'!M7</f>
        <v>68064</v>
      </c>
      <c r="L7" s="7">
        <f>'Po radnim mestima'!N7</f>
        <v>816768</v>
      </c>
      <c r="N7" s="14" t="str">
        <f>'Po radnim mestima'!P7</f>
        <v xml:space="preserve">Porezi i doprinosi </v>
      </c>
      <c r="O7" s="7">
        <f>'Po radnim mestima'!R7</f>
        <v>52164</v>
      </c>
      <c r="P7" s="7">
        <f>'Po radnim mestima'!S7</f>
        <v>625968</v>
      </c>
      <c r="R7" s="14" t="str">
        <f>'Po radnim mestima'!U7</f>
        <v xml:space="preserve">Porezi i doprinosi </v>
      </c>
      <c r="S7" s="7">
        <f>'Po radnim mestima'!V7</f>
        <v>1182168</v>
      </c>
      <c r="T7" s="7">
        <f>'Po radnim mestima'!W7</f>
        <v>2207808</v>
      </c>
      <c r="U7" s="7">
        <f>'Po radnim mestima'!X7</f>
        <v>816768</v>
      </c>
      <c r="V7" s="7">
        <f>'Po radnim mestima'!Y7</f>
        <v>625968</v>
      </c>
    </row>
    <row r="8" spans="2:22" ht="16.95" customHeight="1" x14ac:dyDescent="0.25">
      <c r="B8" s="14" t="str">
        <f>'Po radnim mestima'!B8</f>
        <v xml:space="preserve">Uvećanja i naknade </v>
      </c>
      <c r="C8" s="7">
        <f>'Po radnim mestima'!C8</f>
        <v>42000</v>
      </c>
      <c r="D8" s="7">
        <f>'Po radnim mestima'!D8</f>
        <v>504000</v>
      </c>
      <c r="F8" s="14" t="str">
        <f>'Po radnim mestima'!F8</f>
        <v xml:space="preserve">Uvećanja i naknade </v>
      </c>
      <c r="G8" s="7">
        <f>'Po radnim mestima'!H8</f>
        <v>24000</v>
      </c>
      <c r="H8" s="7">
        <f>'Po radnim mestima'!I8</f>
        <v>288000</v>
      </c>
      <c r="J8" s="14" t="str">
        <f>'Po radnim mestima'!K8</f>
        <v xml:space="preserve">Uvećanja i naknade </v>
      </c>
      <c r="K8" s="7">
        <f>'Po radnim mestima'!M8</f>
        <v>10000</v>
      </c>
      <c r="L8" s="7">
        <f>'Po radnim mestima'!N8</f>
        <v>120000</v>
      </c>
      <c r="N8" s="14" t="str">
        <f>'Po radnim mestima'!P8</f>
        <v xml:space="preserve">Uvećanja i naknade </v>
      </c>
      <c r="O8" s="7">
        <f>'Po radnim mestima'!R8</f>
        <v>18000</v>
      </c>
      <c r="P8" s="7">
        <f>'Po radnim mestima'!S8</f>
        <v>216000</v>
      </c>
      <c r="R8" s="14" t="str">
        <f>'Po radnim mestima'!U8</f>
        <v xml:space="preserve">Uvećanja i naknade </v>
      </c>
      <c r="S8" s="7">
        <f>'Po radnim mestima'!V8</f>
        <v>504000</v>
      </c>
      <c r="T8" s="7">
        <f>'Po radnim mestima'!W8</f>
        <v>288000</v>
      </c>
      <c r="U8" s="7">
        <f>'Po radnim mestima'!X8</f>
        <v>120000</v>
      </c>
      <c r="V8" s="7">
        <f>'Po radnim mestima'!Y8</f>
        <v>216000</v>
      </c>
    </row>
    <row r="9" spans="2:22" ht="16.95" customHeight="1" x14ac:dyDescent="0.25">
      <c r="B9" s="14" t="str">
        <f>'Po radnim mestima'!B9</f>
        <v xml:space="preserve">Bonusi i nagrade  </v>
      </c>
      <c r="C9" s="7">
        <f>'Po radnim mestima'!C9</f>
        <v>48500</v>
      </c>
      <c r="D9" s="7">
        <f>'Po radnim mestima'!D9</f>
        <v>582000</v>
      </c>
      <c r="F9" s="14" t="str">
        <f>'Po radnim mestima'!F9</f>
        <v xml:space="preserve">Bonusi i nagrade  </v>
      </c>
      <c r="G9" s="7">
        <f>'Po radnim mestima'!H9</f>
        <v>70000</v>
      </c>
      <c r="H9" s="7">
        <f>'Po radnim mestima'!I9</f>
        <v>840000</v>
      </c>
      <c r="J9" s="14" t="str">
        <f>'Po radnim mestima'!K9</f>
        <v xml:space="preserve">Bonusi i nagrade  </v>
      </c>
      <c r="K9" s="7">
        <f>'Po radnim mestima'!M9</f>
        <v>8000</v>
      </c>
      <c r="L9" s="7">
        <f>'Po radnim mestima'!N9</f>
        <v>96000</v>
      </c>
      <c r="N9" s="14" t="str">
        <f>'Po radnim mestima'!P9</f>
        <v xml:space="preserve">Bonusi i nagrade  </v>
      </c>
      <c r="O9" s="7">
        <f>'Po radnim mestima'!R9</f>
        <v>5000</v>
      </c>
      <c r="P9" s="7">
        <f>'Po radnim mestima'!S9</f>
        <v>60000</v>
      </c>
      <c r="R9" s="14" t="str">
        <f>'Po radnim mestima'!U9</f>
        <v xml:space="preserve">Bonusi i nagrade  </v>
      </c>
      <c r="S9" s="7">
        <f>'Po radnim mestima'!V9</f>
        <v>582000</v>
      </c>
      <c r="T9" s="7">
        <f>'Po radnim mestima'!W9</f>
        <v>840000</v>
      </c>
      <c r="U9" s="7">
        <f>'Po radnim mestima'!X9</f>
        <v>96000</v>
      </c>
      <c r="V9" s="7">
        <f>'Po radnim mestima'!Y9</f>
        <v>60000</v>
      </c>
    </row>
    <row r="10" spans="2:22" ht="16.95" customHeight="1" x14ac:dyDescent="0.25">
      <c r="B10" s="14" t="str">
        <f>'Po radnim mestima'!B10</f>
        <v xml:space="preserve">Ostala primanja </v>
      </c>
      <c r="C10" s="7">
        <f>'Po radnim mestima'!C10</f>
        <v>1200</v>
      </c>
      <c r="D10" s="7">
        <f>'Po radnim mestima'!D10</f>
        <v>14400</v>
      </c>
      <c r="F10" s="14" t="str">
        <f>'Po radnim mestima'!F10</f>
        <v xml:space="preserve">Ostala primanja </v>
      </c>
      <c r="G10" s="7">
        <f>'Po radnim mestima'!H10</f>
        <v>1200</v>
      </c>
      <c r="H10" s="7">
        <f>'Po radnim mestima'!I10</f>
        <v>14400</v>
      </c>
      <c r="J10" s="14" t="str">
        <f>'Po radnim mestima'!K10</f>
        <v xml:space="preserve">Ostala primanja </v>
      </c>
      <c r="K10" s="7">
        <f>'Po radnim mestima'!M10</f>
        <v>1200</v>
      </c>
      <c r="L10" s="7">
        <f>'Po radnim mestima'!N10</f>
        <v>14400</v>
      </c>
      <c r="N10" s="14" t="str">
        <f>'Po radnim mestima'!P10</f>
        <v xml:space="preserve">Ostala primanja </v>
      </c>
      <c r="O10" s="7">
        <f>'Po radnim mestima'!R10</f>
        <v>1200</v>
      </c>
      <c r="P10" s="7">
        <f>'Po radnim mestima'!S10</f>
        <v>14400</v>
      </c>
      <c r="R10" s="14" t="str">
        <f>'Po radnim mestima'!U10</f>
        <v xml:space="preserve">Ostala primanja </v>
      </c>
      <c r="S10" s="7">
        <f>'Po radnim mestima'!V10</f>
        <v>14400</v>
      </c>
      <c r="T10" s="7">
        <f>'Po radnim mestima'!W10</f>
        <v>14400</v>
      </c>
      <c r="U10" s="7">
        <f>'Po radnim mestima'!X10</f>
        <v>14400</v>
      </c>
      <c r="V10" s="7">
        <f>'Po radnim mestima'!Y10</f>
        <v>14400</v>
      </c>
    </row>
    <row r="11" spans="2:22" ht="16.95" customHeight="1" x14ac:dyDescent="0.25">
      <c r="B11" s="10" t="str">
        <f>'Po radnim mestima'!B11</f>
        <v>Ulaganja u zaposlenog</v>
      </c>
      <c r="C11" s="12">
        <f>'Po radnim mestima'!C11</f>
        <v>53300</v>
      </c>
      <c r="D11" s="12">
        <f>'Po radnim mestima'!D11</f>
        <v>639600</v>
      </c>
      <c r="F11" s="10" t="str">
        <f>'Po radnim mestima'!F11</f>
        <v>Ulaganja u zaposlenog</v>
      </c>
      <c r="G11" s="12">
        <f>'Po radnim mestima'!H11</f>
        <v>57200</v>
      </c>
      <c r="H11" s="12">
        <f>'Po radnim mestima'!I11</f>
        <v>686400</v>
      </c>
      <c r="J11" s="10" t="str">
        <f>'Po radnim mestima'!K11</f>
        <v>Ulaganja u zaposlenog</v>
      </c>
      <c r="K11" s="12">
        <f>'Po radnim mestima'!M11</f>
        <v>28740</v>
      </c>
      <c r="L11" s="12">
        <f>'Po radnim mestima'!N11</f>
        <v>344880</v>
      </c>
      <c r="N11" s="10" t="str">
        <f>'Po radnim mestima'!P11</f>
        <v>Ulaganja u zaposlenog</v>
      </c>
      <c r="O11" s="12">
        <f>'Po radnim mestima'!R11</f>
        <v>31760</v>
      </c>
      <c r="P11" s="12">
        <f>'Po radnim mestima'!S11</f>
        <v>381120</v>
      </c>
      <c r="R11" s="10" t="str">
        <f>'Po radnim mestima'!U11</f>
        <v>Ulaganja u zaposlenog</v>
      </c>
      <c r="S11" s="12">
        <f>'Po radnim mestima'!V11</f>
        <v>639600</v>
      </c>
      <c r="T11" s="12">
        <f>'Po radnim mestima'!W11</f>
        <v>686400</v>
      </c>
      <c r="U11" s="12">
        <f>'Po radnim mestima'!X11</f>
        <v>344880</v>
      </c>
      <c r="V11" s="12">
        <f>'Po radnim mestima'!Y11</f>
        <v>381120</v>
      </c>
    </row>
    <row r="12" spans="2:22" ht="16.95" customHeight="1" x14ac:dyDescent="0.25">
      <c r="B12" s="14" t="str">
        <f>'Po radnim mestima'!B12</f>
        <v>Troškovi zapošljavanja</v>
      </c>
      <c r="C12" s="7">
        <f>'Po radnim mestima'!C12</f>
        <v>3000</v>
      </c>
      <c r="D12" s="7">
        <f>'Po radnim mestima'!D12</f>
        <v>36000</v>
      </c>
      <c r="F12" s="14" t="str">
        <f>'Po radnim mestima'!F12</f>
        <v>Troškovi zapošljavanja</v>
      </c>
      <c r="G12" s="7">
        <f>'Po radnim mestima'!H12</f>
        <v>4500</v>
      </c>
      <c r="H12" s="7">
        <f>'Po radnim mestima'!I12</f>
        <v>54000</v>
      </c>
      <c r="J12" s="14" t="str">
        <f>'Po radnim mestima'!K12</f>
        <v>Troškovi zapošljavanja</v>
      </c>
      <c r="K12" s="7">
        <f>'Po radnim mestima'!M12</f>
        <v>2100</v>
      </c>
      <c r="L12" s="7">
        <f>'Po radnim mestima'!N12</f>
        <v>25200</v>
      </c>
      <c r="N12" s="14" t="str">
        <f>'Po radnim mestima'!P12</f>
        <v>Troškovi zapošljavanja</v>
      </c>
      <c r="O12" s="7">
        <f>'Po radnim mestima'!R12</f>
        <v>1800</v>
      </c>
      <c r="P12" s="7">
        <f>'Po radnim mestima'!S12</f>
        <v>21600</v>
      </c>
      <c r="R12" s="14" t="str">
        <f>'Po radnim mestima'!U12</f>
        <v>Troškovi zapošljavanja</v>
      </c>
      <c r="S12" s="7">
        <f>'Po radnim mestima'!V12</f>
        <v>36000</v>
      </c>
      <c r="T12" s="7">
        <f>'Po radnim mestima'!W12</f>
        <v>54000</v>
      </c>
      <c r="U12" s="7">
        <f>'Po radnim mestima'!X12</f>
        <v>25200</v>
      </c>
      <c r="V12" s="7">
        <f>'Po radnim mestima'!Y12</f>
        <v>21600</v>
      </c>
    </row>
    <row r="13" spans="2:22" ht="16.95" customHeight="1" x14ac:dyDescent="0.25">
      <c r="B13" s="14" t="str">
        <f>'Po radnim mestima'!B13</f>
        <v>Troškovi uvođenja u posao</v>
      </c>
      <c r="C13" s="7">
        <f>'Po radnim mestima'!C13</f>
        <v>2800</v>
      </c>
      <c r="D13" s="7">
        <f>'Po radnim mestima'!D13</f>
        <v>33600</v>
      </c>
      <c r="F13" s="14" t="str">
        <f>'Po radnim mestima'!F13</f>
        <v>Troškovi uvođenja u posao</v>
      </c>
      <c r="G13" s="7">
        <f>'Po radnim mestima'!H13</f>
        <v>1400</v>
      </c>
      <c r="H13" s="7">
        <f>'Po radnim mestima'!I13</f>
        <v>16800</v>
      </c>
      <c r="J13" s="14" t="str">
        <f>'Po radnim mestima'!K13</f>
        <v>Troškovi uvođenja u posao</v>
      </c>
      <c r="K13" s="7">
        <f>'Po radnim mestima'!M13</f>
        <v>840</v>
      </c>
      <c r="L13" s="7">
        <f>'Po radnim mestima'!N13</f>
        <v>10080</v>
      </c>
      <c r="N13" s="14" t="str">
        <f>'Po radnim mestima'!P13</f>
        <v>Troškovi uvođenja u posao</v>
      </c>
      <c r="O13" s="7">
        <f>'Po radnim mestima'!R13</f>
        <v>560</v>
      </c>
      <c r="P13" s="7">
        <f>'Po radnim mestima'!S13</f>
        <v>6720</v>
      </c>
      <c r="R13" s="14" t="str">
        <f>'Po radnim mestima'!U13</f>
        <v>Troškovi uvođenja u posao</v>
      </c>
      <c r="S13" s="7">
        <f>'Po radnim mestima'!V13</f>
        <v>33600</v>
      </c>
      <c r="T13" s="7">
        <f>'Po radnim mestima'!W13</f>
        <v>16800</v>
      </c>
      <c r="U13" s="7">
        <f>'Po radnim mestima'!X13</f>
        <v>10080</v>
      </c>
      <c r="V13" s="7">
        <f>'Po radnim mestima'!Y13</f>
        <v>6720</v>
      </c>
    </row>
    <row r="14" spans="2:22" ht="16.95" customHeight="1" x14ac:dyDescent="0.25">
      <c r="B14" s="14" t="str">
        <f>'Po radnim mestima'!B14</f>
        <v>Troškovi opreme i radnog prostora *</v>
      </c>
      <c r="C14" s="7">
        <f>'Po radnim mestima'!C14</f>
        <v>19000</v>
      </c>
      <c r="D14" s="7">
        <f>'Po radnim mestima'!D14</f>
        <v>228000</v>
      </c>
      <c r="F14" s="14" t="str">
        <f>'Po radnim mestima'!F14</f>
        <v>Troškovi opreme i radnog prostora *</v>
      </c>
      <c r="G14" s="7">
        <f>'Po radnim mestima'!H14</f>
        <v>22800</v>
      </c>
      <c r="H14" s="7">
        <f>'Po radnim mestima'!I14</f>
        <v>273600</v>
      </c>
      <c r="J14" s="14" t="str">
        <f>'Po radnim mestima'!K14</f>
        <v>Troškovi opreme i radnog prostora</v>
      </c>
      <c r="K14" s="7">
        <f>'Po radnim mestima'!M14</f>
        <v>9500</v>
      </c>
      <c r="L14" s="7">
        <f>'Po radnim mestima'!N14</f>
        <v>114000</v>
      </c>
      <c r="N14" s="14" t="str">
        <f>'Po radnim mestima'!P14</f>
        <v>Troškovi opreme i radnog prostora *</v>
      </c>
      <c r="O14" s="7">
        <f>'Po radnim mestima'!R14</f>
        <v>13300</v>
      </c>
      <c r="P14" s="7">
        <f>'Po radnim mestima'!S14</f>
        <v>159600</v>
      </c>
      <c r="R14" s="14" t="str">
        <f>'Po radnim mestima'!U14</f>
        <v>Troškovi opreme i radnog prostora</v>
      </c>
      <c r="S14" s="7">
        <f>'Po radnim mestima'!V14</f>
        <v>228000</v>
      </c>
      <c r="T14" s="7">
        <f>'Po radnim mestima'!W14</f>
        <v>273600</v>
      </c>
      <c r="U14" s="7">
        <f>'Po radnim mestima'!X14</f>
        <v>114000</v>
      </c>
      <c r="V14" s="7">
        <f>'Po radnim mestima'!Y14</f>
        <v>159600</v>
      </c>
    </row>
    <row r="15" spans="2:22" ht="16.95" customHeight="1" x14ac:dyDescent="0.25">
      <c r="B15" s="14" t="str">
        <f>'Po radnim mestima'!B15</f>
        <v>Troškovi obuke i kontinuiranog razvoja</v>
      </c>
      <c r="C15" s="7">
        <f>'Po radnim mestima'!C15</f>
        <v>16000</v>
      </c>
      <c r="D15" s="7">
        <f>'Po radnim mestima'!D15</f>
        <v>192000</v>
      </c>
      <c r="F15" s="14" t="str">
        <f>'Po radnim mestima'!F15</f>
        <v>Troškovi obuke i kontinuiranog razvoja</v>
      </c>
      <c r="G15" s="7">
        <f>'Po radnim mestima'!H15</f>
        <v>16000</v>
      </c>
      <c r="H15" s="7">
        <f>'Po radnim mestima'!I15</f>
        <v>192000</v>
      </c>
      <c r="J15" s="14" t="str">
        <f>'Po radnim mestima'!K15</f>
        <v>Troškovi obuke i kontinuiranog razvoja</v>
      </c>
      <c r="K15" s="7">
        <f>'Po radnim mestima'!M15</f>
        <v>4800</v>
      </c>
      <c r="L15" s="7">
        <f>'Po radnim mestima'!N15</f>
        <v>57600</v>
      </c>
      <c r="N15" s="14" t="str">
        <f>'Po radnim mestima'!P15</f>
        <v>Troškovi obuke i kontinuiranog razvoja</v>
      </c>
      <c r="O15" s="7">
        <f>'Po radnim mestima'!R15</f>
        <v>4800</v>
      </c>
      <c r="P15" s="7">
        <f>'Po radnim mestima'!S15</f>
        <v>57600</v>
      </c>
      <c r="R15" s="14" t="str">
        <f>'Po radnim mestima'!U15</f>
        <v>Troškovi obuke i kontinuiranog razvoja</v>
      </c>
      <c r="S15" s="7">
        <f>'Po radnim mestima'!V15</f>
        <v>192000</v>
      </c>
      <c r="T15" s="7">
        <f>'Po radnim mestima'!W15</f>
        <v>192000</v>
      </c>
      <c r="U15" s="7">
        <f>'Po radnim mestima'!X15</f>
        <v>57600</v>
      </c>
      <c r="V15" s="7">
        <f>'Po radnim mestima'!Y15</f>
        <v>57600</v>
      </c>
    </row>
    <row r="16" spans="2:22" ht="16.95" customHeight="1" x14ac:dyDescent="0.25">
      <c r="B16" s="14" t="str">
        <f>'Po radnim mestima'!B16</f>
        <v xml:space="preserve">Troškovi dodatnih osiguranja zaposlenog </v>
      </c>
      <c r="C16" s="7">
        <f>'Po radnim mestima'!C16</f>
        <v>9000</v>
      </c>
      <c r="D16" s="7">
        <f>'Po radnim mestima'!D16</f>
        <v>108000</v>
      </c>
      <c r="F16" s="14" t="str">
        <f>'Po radnim mestima'!F16</f>
        <v xml:space="preserve">Troškovi dodatnih osiguranja zaposlenog </v>
      </c>
      <c r="G16" s="7">
        <f>'Po radnim mestima'!H16</f>
        <v>9000</v>
      </c>
      <c r="H16" s="7">
        <f>'Po radnim mestima'!I16</f>
        <v>108000</v>
      </c>
      <c r="J16" s="14" t="str">
        <f>'Po radnim mestima'!K16</f>
        <v xml:space="preserve">Troškovi dodatnih osiguranja zaposlenog </v>
      </c>
      <c r="K16" s="7">
        <f>'Po radnim mestima'!M16</f>
        <v>9000</v>
      </c>
      <c r="L16" s="7">
        <f>'Po radnim mestima'!N16</f>
        <v>108000</v>
      </c>
      <c r="N16" s="14" t="str">
        <f>'Po radnim mestima'!P16</f>
        <v xml:space="preserve">Troškovi dodatnih osiguranja zaposlenog </v>
      </c>
      <c r="O16" s="7">
        <f>'Po radnim mestima'!R16</f>
        <v>9000</v>
      </c>
      <c r="P16" s="7">
        <f>'Po radnim mestima'!S16</f>
        <v>108000</v>
      </c>
      <c r="R16" s="14" t="str">
        <f>'Po radnim mestima'!U16</f>
        <v xml:space="preserve">Troškovi dodatnih osiguranja zaposlenog </v>
      </c>
      <c r="S16" s="7">
        <f>'Po radnim mestima'!V16</f>
        <v>108000</v>
      </c>
      <c r="T16" s="7">
        <f>'Po radnim mestima'!W16</f>
        <v>108000</v>
      </c>
      <c r="U16" s="7">
        <f>'Po radnim mestima'!X16</f>
        <v>108000</v>
      </c>
      <c r="V16" s="7">
        <f>'Po radnim mestima'!Y16</f>
        <v>108000</v>
      </c>
    </row>
    <row r="17" spans="2:22" ht="16.95" customHeight="1" x14ac:dyDescent="0.25">
      <c r="B17" s="14" t="str">
        <f>'Po radnim mestima'!B17</f>
        <v>Psihološka podrška i Wellness programi</v>
      </c>
      <c r="C17" s="7">
        <f>'Po radnim mestima'!C17</f>
        <v>2000</v>
      </c>
      <c r="D17" s="7">
        <f>'Po radnim mestima'!D17</f>
        <v>24000</v>
      </c>
      <c r="F17" s="14" t="str">
        <f>'Po radnim mestima'!F17</f>
        <v>Psihološka podrška i Wellness programi</v>
      </c>
      <c r="G17" s="7">
        <f>'Po radnim mestima'!H17</f>
        <v>2000</v>
      </c>
      <c r="H17" s="7">
        <f>'Po radnim mestima'!I17</f>
        <v>24000</v>
      </c>
      <c r="J17" s="14" t="str">
        <f>'Po radnim mestima'!K17</f>
        <v>Psihološka podrška i Wellness programi</v>
      </c>
      <c r="K17" s="7">
        <f>'Po radnim mestima'!M17</f>
        <v>1000</v>
      </c>
      <c r="L17" s="7">
        <f>'Po radnim mestima'!N17</f>
        <v>12000</v>
      </c>
      <c r="N17" s="14" t="str">
        <f>'Po radnim mestima'!P17</f>
        <v>Psihološka podrška i Wellness programi</v>
      </c>
      <c r="O17" s="7">
        <f>'Po radnim mestima'!R17</f>
        <v>800</v>
      </c>
      <c r="P17" s="7">
        <f>'Po radnim mestima'!S17</f>
        <v>9600</v>
      </c>
      <c r="R17" s="14" t="str">
        <f>'Po radnim mestima'!U17</f>
        <v>Psihološka podrška i Wellness programi</v>
      </c>
      <c r="S17" s="7">
        <f>'Po radnim mestima'!V17</f>
        <v>24000</v>
      </c>
      <c r="T17" s="7">
        <f>'Po radnim mestima'!W17</f>
        <v>24000</v>
      </c>
      <c r="U17" s="7">
        <f>'Po radnim mestima'!X17</f>
        <v>12000</v>
      </c>
      <c r="V17" s="7">
        <f>'Po radnim mestima'!Y17</f>
        <v>9600</v>
      </c>
    </row>
    <row r="18" spans="2:22" ht="16.95" customHeight="1" x14ac:dyDescent="0.25">
      <c r="B18" s="14" t="str">
        <f>'Po radnim mestima'!B18</f>
        <v xml:space="preserve">Ostali troškovi ulaganja u zaposlene </v>
      </c>
      <c r="C18" s="7">
        <f>'Po radnim mestima'!C18</f>
        <v>1500</v>
      </c>
      <c r="D18" s="7">
        <f>'Po radnim mestima'!D18</f>
        <v>18000</v>
      </c>
      <c r="F18" s="14" t="str">
        <f>'Po radnim mestima'!F18</f>
        <v xml:space="preserve">Ostali troškovi ulaganja u zaposlene </v>
      </c>
      <c r="G18" s="7">
        <f>'Po radnim mestima'!H18</f>
        <v>1500</v>
      </c>
      <c r="H18" s="7">
        <f>'Po radnim mestima'!I18</f>
        <v>18000</v>
      </c>
      <c r="J18" s="14" t="str">
        <f>'Po radnim mestima'!K18</f>
        <v xml:space="preserve">Ostali troškovi ulaganja u zaposlene </v>
      </c>
      <c r="K18" s="7">
        <f>'Po radnim mestima'!M18</f>
        <v>1500</v>
      </c>
      <c r="L18" s="7">
        <f>'Po radnim mestima'!N18</f>
        <v>18000</v>
      </c>
      <c r="N18" s="14" t="str">
        <f>'Po radnim mestima'!P18</f>
        <v xml:space="preserve">Ostali troškovi ulaganja u zaposlene </v>
      </c>
      <c r="O18" s="7">
        <f>'Po radnim mestima'!R18</f>
        <v>1500</v>
      </c>
      <c r="P18" s="7">
        <f>'Po radnim mestima'!S18</f>
        <v>18000</v>
      </c>
      <c r="R18" s="14" t="str">
        <f>'Po radnim mestima'!U18</f>
        <v xml:space="preserve">Ostali troškovi ulaganja u zaposlene </v>
      </c>
      <c r="S18" s="7">
        <f>'Po radnim mestima'!V18</f>
        <v>18000</v>
      </c>
      <c r="T18" s="7">
        <f>'Po radnim mestima'!W18</f>
        <v>18000</v>
      </c>
      <c r="U18" s="7">
        <f>'Po radnim mestima'!X18</f>
        <v>18000</v>
      </c>
      <c r="V18" s="7">
        <f>'Po radnim mestima'!Y18</f>
        <v>18000</v>
      </c>
    </row>
    <row r="19" spans="2:22" ht="16.95" customHeight="1" x14ac:dyDescent="0.25">
      <c r="B19" s="10" t="str">
        <f>'Po radnim mestima'!B19</f>
        <v>Indirektni i skriveni troškovi</v>
      </c>
      <c r="C19" s="12">
        <f>'Po radnim mestima'!C19</f>
        <v>19800</v>
      </c>
      <c r="D19" s="12">
        <f>'Po radnim mestima'!D19</f>
        <v>237600</v>
      </c>
      <c r="F19" s="10" t="str">
        <f>'Po radnim mestima'!F19</f>
        <v>Indirektni i skriveni troškovi</v>
      </c>
      <c r="G19" s="12">
        <f>'Po radnim mestima'!H19</f>
        <v>22520</v>
      </c>
      <c r="H19" s="12">
        <f>'Po radnim mestima'!I19</f>
        <v>270240</v>
      </c>
      <c r="J19" s="10" t="str">
        <f>'Po radnim mestima'!K19</f>
        <v>Indirektni i skriveni troškovi</v>
      </c>
      <c r="K19" s="12">
        <f>'Po radnim mestima'!M19</f>
        <v>13210</v>
      </c>
      <c r="L19" s="12">
        <f>'Po radnim mestima'!N19</f>
        <v>158520</v>
      </c>
      <c r="N19" s="10" t="str">
        <f>'Po radnim mestima'!P19</f>
        <v>Indirektni i skriveni troškovi</v>
      </c>
      <c r="O19" s="12">
        <f>'Po radnim mestima'!R19</f>
        <v>8590</v>
      </c>
      <c r="P19" s="12">
        <f>'Po radnim mestima'!S19</f>
        <v>103080</v>
      </c>
      <c r="R19" s="10" t="str">
        <f>'Po radnim mestima'!U19</f>
        <v>Indirektni i skriveni troškovi</v>
      </c>
      <c r="S19" s="12">
        <f>'Po radnim mestima'!V19</f>
        <v>237600</v>
      </c>
      <c r="T19" s="12">
        <f>'Po radnim mestima'!W19</f>
        <v>270240</v>
      </c>
      <c r="U19" s="12">
        <f>'Po radnim mestima'!X19</f>
        <v>158520</v>
      </c>
      <c r="V19" s="12">
        <f>'Po radnim mestima'!Y19</f>
        <v>103080</v>
      </c>
    </row>
    <row r="20" spans="2:22" ht="16.95" customHeight="1" x14ac:dyDescent="0.25">
      <c r="B20" s="14" t="str">
        <f>'Po radnim mestima'!B20</f>
        <v xml:space="preserve">Menadžment i administracija </v>
      </c>
      <c r="C20" s="7">
        <f>'Po radnim mestima'!C20</f>
        <v>2000</v>
      </c>
      <c r="D20" s="7">
        <f>'Po radnim mestima'!D20</f>
        <v>24000</v>
      </c>
      <c r="F20" s="14" t="str">
        <f>'Po radnim mestima'!F20</f>
        <v xml:space="preserve">Menadžment i administracija </v>
      </c>
      <c r="G20" s="7">
        <f>'Po radnim mestima'!H20</f>
        <v>2000</v>
      </c>
      <c r="H20" s="7">
        <f>'Po radnim mestima'!I20</f>
        <v>24000</v>
      </c>
      <c r="J20" s="14" t="str">
        <f>'Po radnim mestima'!K20</f>
        <v xml:space="preserve">Menadžment i administracija </v>
      </c>
      <c r="K20" s="7">
        <f>'Po radnim mestima'!M20</f>
        <v>2000</v>
      </c>
      <c r="L20" s="7">
        <f>'Po radnim mestima'!N20</f>
        <v>24000</v>
      </c>
      <c r="N20" s="14" t="str">
        <f>'Po radnim mestima'!P20</f>
        <v xml:space="preserve">Menadžment i administracija </v>
      </c>
      <c r="O20" s="7">
        <f>'Po radnim mestima'!R20</f>
        <v>1000</v>
      </c>
      <c r="P20" s="7">
        <f>'Po radnim mestima'!S20</f>
        <v>12000</v>
      </c>
      <c r="R20" s="14" t="str">
        <f>'Po radnim mestima'!U20</f>
        <v xml:space="preserve">Menadžment i administracija </v>
      </c>
      <c r="S20" s="7">
        <f>'Po radnim mestima'!V20</f>
        <v>24000</v>
      </c>
      <c r="T20" s="7">
        <f>'Po radnim mestima'!W20</f>
        <v>24000</v>
      </c>
      <c r="U20" s="7">
        <f>'Po radnim mestima'!X20</f>
        <v>24000</v>
      </c>
      <c r="V20" s="7">
        <f>'Po radnim mestima'!Y20</f>
        <v>12000</v>
      </c>
    </row>
    <row r="21" spans="2:22" ht="16.95" customHeight="1" x14ac:dyDescent="0.25">
      <c r="B21" s="14" t="str">
        <f>'Po radnim mestima'!B21</f>
        <v xml:space="preserve">Infrastruktura, održavanje i bezbednost </v>
      </c>
      <c r="C21" s="7">
        <f>'Po radnim mestima'!C21</f>
        <v>1800</v>
      </c>
      <c r="D21" s="7">
        <f>'Po radnim mestima'!D21</f>
        <v>21600</v>
      </c>
      <c r="F21" s="14" t="str">
        <f>'Po radnim mestima'!F21</f>
        <v xml:space="preserve">Infrastruktura, održavanje i bezbednost </v>
      </c>
      <c r="G21" s="7">
        <f>'Po radnim mestima'!H21</f>
        <v>1800</v>
      </c>
      <c r="H21" s="7">
        <f>'Po radnim mestima'!I21</f>
        <v>21600</v>
      </c>
      <c r="J21" s="14" t="str">
        <f>'Po radnim mestima'!K21</f>
        <v xml:space="preserve">Infrastruktura, održavanje i bezbednost </v>
      </c>
      <c r="K21" s="7">
        <f>'Po radnim mestima'!M21</f>
        <v>1800</v>
      </c>
      <c r="L21" s="7">
        <f>'Po radnim mestima'!N21</f>
        <v>21600</v>
      </c>
      <c r="N21" s="14" t="str">
        <f>'Po radnim mestima'!P21</f>
        <v xml:space="preserve">Infrastruktura, održavanje i bezbednost </v>
      </c>
      <c r="O21" s="7">
        <f>'Po radnim mestima'!R21</f>
        <v>900</v>
      </c>
      <c r="P21" s="7">
        <f>'Po radnim mestima'!S21</f>
        <v>10800</v>
      </c>
      <c r="R21" s="14" t="str">
        <f>'Po radnim mestima'!U21</f>
        <v xml:space="preserve">Infrastruktura, održavanje i bezbednost </v>
      </c>
      <c r="S21" s="7">
        <f>'Po radnim mestima'!V21</f>
        <v>21600</v>
      </c>
      <c r="T21" s="7">
        <f>'Po radnim mestima'!W21</f>
        <v>21600</v>
      </c>
      <c r="U21" s="7">
        <f>'Po radnim mestima'!X21</f>
        <v>21600</v>
      </c>
      <c r="V21" s="7">
        <f>'Po radnim mestima'!Y21</f>
        <v>10800</v>
      </c>
    </row>
    <row r="22" spans="2:22" ht="16.95" customHeight="1" x14ac:dyDescent="0.25">
      <c r="B22" s="14" t="str">
        <f>'Po radnim mestima'!B22</f>
        <v xml:space="preserve">Troškovi smanjene produktivnosti </v>
      </c>
      <c r="C22" s="7">
        <f>'Po radnim mestima'!C22</f>
        <v>2800</v>
      </c>
      <c r="D22" s="7">
        <f>'Po radnim mestima'!D22</f>
        <v>33600</v>
      </c>
      <c r="F22" s="14" t="str">
        <f>'Po radnim mestima'!F22</f>
        <v xml:space="preserve">Troškovi smanjene produktivnosti </v>
      </c>
      <c r="G22" s="7">
        <f>'Po radnim mestima'!H22</f>
        <v>2240</v>
      </c>
      <c r="H22" s="7">
        <f>'Po radnim mestima'!I22</f>
        <v>26880</v>
      </c>
      <c r="J22" s="14" t="str">
        <f>'Po radnim mestima'!K22</f>
        <v xml:space="preserve">Troškovi smanjene produktivnosti </v>
      </c>
      <c r="K22" s="7">
        <f>'Po radnim mestima'!M22</f>
        <v>1400</v>
      </c>
      <c r="L22" s="7">
        <f>'Po radnim mestima'!N22</f>
        <v>16800</v>
      </c>
      <c r="N22" s="14" t="str">
        <f>'Po radnim mestima'!P22</f>
        <v xml:space="preserve">Troškovi smanjene produktivnosti </v>
      </c>
      <c r="O22" s="7">
        <f>'Po radnim mestima'!R22</f>
        <v>840</v>
      </c>
      <c r="P22" s="7">
        <f>'Po radnim mestima'!S22</f>
        <v>10080</v>
      </c>
      <c r="R22" s="14" t="str">
        <f>'Po radnim mestima'!U22</f>
        <v xml:space="preserve">Troškovi smanjene produktivnosti </v>
      </c>
      <c r="S22" s="7">
        <f>'Po radnim mestima'!V22</f>
        <v>33600</v>
      </c>
      <c r="T22" s="7">
        <f>'Po radnim mestima'!W22</f>
        <v>26880</v>
      </c>
      <c r="U22" s="7">
        <f>'Po radnim mestima'!X22</f>
        <v>16800</v>
      </c>
      <c r="V22" s="7">
        <f>'Po radnim mestima'!Y22</f>
        <v>10080</v>
      </c>
    </row>
    <row r="23" spans="2:22" ht="16.95" customHeight="1" x14ac:dyDescent="0.25">
      <c r="B23" s="14" t="str">
        <f>'Po radnim mestima'!B23</f>
        <v xml:space="preserve">Troškovi propuštenih mogućnosti </v>
      </c>
      <c r="C23" s="7">
        <f>'Po radnim mestima'!C23</f>
        <v>3500</v>
      </c>
      <c r="D23" s="7">
        <f>'Po radnim mestima'!D23</f>
        <v>42000</v>
      </c>
      <c r="F23" s="14" t="str">
        <f>'Po radnim mestima'!F23</f>
        <v xml:space="preserve">Troškovi propuštenih mogućnosti </v>
      </c>
      <c r="G23" s="7">
        <f>'Po radnim mestima'!H23</f>
        <v>7000</v>
      </c>
      <c r="H23" s="7">
        <f>'Po radnim mestima'!I23</f>
        <v>84000</v>
      </c>
      <c r="J23" s="14" t="str">
        <f>'Po radnim mestima'!K23</f>
        <v xml:space="preserve">Troškovi propuštenih mogućnosti </v>
      </c>
      <c r="K23" s="7">
        <f>'Po radnim mestima'!M23</f>
        <v>1750</v>
      </c>
      <c r="L23" s="7">
        <f>'Po radnim mestima'!N23</f>
        <v>21000</v>
      </c>
      <c r="N23" s="14" t="str">
        <f>'Po radnim mestima'!P23</f>
        <v xml:space="preserve">Troškovi propuštenih mogućnosti </v>
      </c>
      <c r="O23" s="7">
        <f>'Po radnim mestima'!R23</f>
        <v>1050</v>
      </c>
      <c r="P23" s="7">
        <f>'Po radnim mestima'!S23</f>
        <v>12600</v>
      </c>
      <c r="R23" s="14" t="str">
        <f>'Po radnim mestima'!U23</f>
        <v xml:space="preserve">Troškovi propuštenih mogućnosti </v>
      </c>
      <c r="S23" s="7">
        <f>'Po radnim mestima'!V23</f>
        <v>42000</v>
      </c>
      <c r="T23" s="7">
        <f>'Po radnim mestima'!W23</f>
        <v>84000</v>
      </c>
      <c r="U23" s="7">
        <f>'Po radnim mestima'!X23</f>
        <v>21000</v>
      </c>
      <c r="V23" s="7">
        <f>'Po radnim mestima'!Y23</f>
        <v>12600</v>
      </c>
    </row>
    <row r="24" spans="2:22" ht="16.95" customHeight="1" x14ac:dyDescent="0.25">
      <c r="B24" s="14" t="str">
        <f>'Po radnim mestima'!B24</f>
        <v xml:space="preserve">Troškovi fluktuacije zaposlenih </v>
      </c>
      <c r="C24" s="7">
        <f>'Po radnim mestima'!C24</f>
        <v>2700</v>
      </c>
      <c r="D24" s="7">
        <f>'Po radnim mestima'!D24</f>
        <v>32400</v>
      </c>
      <c r="F24" s="14" t="str">
        <f>'Po radnim mestima'!F24</f>
        <v xml:space="preserve">Troškovi fluktuacije zaposlenih </v>
      </c>
      <c r="G24" s="7">
        <f>'Po radnim mestima'!H24</f>
        <v>1080</v>
      </c>
      <c r="H24" s="7">
        <f>'Po radnim mestima'!I24</f>
        <v>12960</v>
      </c>
      <c r="J24" s="14" t="str">
        <f>'Po radnim mestima'!K24</f>
        <v xml:space="preserve">Troškovi fluktuacije zaposlenih </v>
      </c>
      <c r="K24" s="7">
        <f>'Po radnim mestima'!M24</f>
        <v>1080</v>
      </c>
      <c r="L24" s="7">
        <f>'Po radnim mestima'!N24</f>
        <v>12960</v>
      </c>
      <c r="N24" s="14" t="str">
        <f>'Po radnim mestima'!P24</f>
        <v xml:space="preserve">Troškovi fluktuacije zaposlenih </v>
      </c>
      <c r="O24" s="7">
        <f>'Po radnim mestima'!R24</f>
        <v>810</v>
      </c>
      <c r="P24" s="7">
        <f>'Po radnim mestima'!S24</f>
        <v>9720</v>
      </c>
      <c r="R24" s="14" t="str">
        <f>'Po radnim mestima'!U24</f>
        <v xml:space="preserve">Troškovi fluktuacije zaposlenih </v>
      </c>
      <c r="S24" s="7">
        <f>'Po radnim mestima'!V24</f>
        <v>32400</v>
      </c>
      <c r="T24" s="7">
        <f>'Po radnim mestima'!W24</f>
        <v>12960</v>
      </c>
      <c r="U24" s="7">
        <f>'Po radnim mestima'!X24</f>
        <v>12960</v>
      </c>
      <c r="V24" s="7">
        <f>'Po radnim mestima'!Y24</f>
        <v>9720</v>
      </c>
    </row>
    <row r="25" spans="2:22" ht="16.95" customHeight="1" x14ac:dyDescent="0.25">
      <c r="B25" s="14" t="str">
        <f>'Po radnim mestima'!B25</f>
        <v xml:space="preserve">Troškovi rešavanja konflikata </v>
      </c>
      <c r="C25" s="7">
        <f>'Po radnim mestima'!C25</f>
        <v>1000</v>
      </c>
      <c r="D25" s="7">
        <f>'Po radnim mestima'!D25</f>
        <v>12000</v>
      </c>
      <c r="F25" s="14" t="str">
        <f>'Po radnim mestima'!F25</f>
        <v xml:space="preserve">Troškovi rešavanja konflikata </v>
      </c>
      <c r="G25" s="7">
        <f>'Po radnim mestima'!H25</f>
        <v>200</v>
      </c>
      <c r="H25" s="7">
        <f>'Po radnim mestima'!I25</f>
        <v>2400</v>
      </c>
      <c r="J25" s="14" t="str">
        <f>'Po radnim mestima'!K25</f>
        <v xml:space="preserve">Troškovi rešavanja konflikata </v>
      </c>
      <c r="K25" s="7">
        <f>'Po radnim mestima'!M25</f>
        <v>200</v>
      </c>
      <c r="L25" s="7">
        <f>'Po radnim mestima'!N25</f>
        <v>2400</v>
      </c>
      <c r="N25" s="14" t="str">
        <f>'Po radnim mestima'!P25</f>
        <v xml:space="preserve">Troškovi rešavanja konflikata </v>
      </c>
      <c r="O25" s="7">
        <f>'Po radnim mestima'!R25</f>
        <v>200</v>
      </c>
      <c r="P25" s="7">
        <f>'Po radnim mestima'!S25</f>
        <v>2400</v>
      </c>
      <c r="R25" s="14" t="str">
        <f>'Po radnim mestima'!U25</f>
        <v xml:space="preserve">Troškovi rešavanja konflikata </v>
      </c>
      <c r="S25" s="7">
        <f>'Po radnim mestima'!V25</f>
        <v>12000</v>
      </c>
      <c r="T25" s="7">
        <f>'Po radnim mestima'!W25</f>
        <v>2400</v>
      </c>
      <c r="U25" s="7">
        <f>'Po radnim mestima'!X25</f>
        <v>2400</v>
      </c>
      <c r="V25" s="7">
        <f>'Po radnim mestima'!Y25</f>
        <v>2400</v>
      </c>
    </row>
    <row r="26" spans="2:22" ht="16.95" customHeight="1" x14ac:dyDescent="0.25">
      <c r="B26" s="14" t="str">
        <f>'Po radnim mestima'!B26</f>
        <v xml:space="preserve">Troškovi neefikasnosti u radu </v>
      </c>
      <c r="C26" s="7">
        <f>'Po radnim mestima'!C26</f>
        <v>2200</v>
      </c>
      <c r="D26" s="7">
        <f>'Po radnim mestima'!D26</f>
        <v>26400</v>
      </c>
      <c r="F26" s="14" t="str">
        <f>'Po radnim mestima'!F26</f>
        <v xml:space="preserve">Troškovi neefikasnosti u radu </v>
      </c>
      <c r="G26" s="7">
        <f>'Po radnim mestima'!H26</f>
        <v>4400</v>
      </c>
      <c r="H26" s="7">
        <f>'Po radnim mestima'!I26</f>
        <v>52800</v>
      </c>
      <c r="J26" s="14" t="str">
        <f>'Po radnim mestima'!K26</f>
        <v xml:space="preserve">Troškovi neefikasnosti u radu </v>
      </c>
      <c r="K26" s="7">
        <f>'Po radnim mestima'!M26</f>
        <v>2200</v>
      </c>
      <c r="L26" s="7">
        <f>'Po radnim mestima'!N26</f>
        <v>26400</v>
      </c>
      <c r="N26" s="14" t="str">
        <f>'Po radnim mestima'!P26</f>
        <v xml:space="preserve">Troškovi neefikasnosti u radu </v>
      </c>
      <c r="O26" s="7">
        <f>'Po radnim mestima'!R26</f>
        <v>1100</v>
      </c>
      <c r="P26" s="7">
        <f>'Po radnim mestima'!S26</f>
        <v>13200</v>
      </c>
      <c r="R26" s="14" t="str">
        <f>'Po radnim mestima'!U26</f>
        <v xml:space="preserve">Troškovi neefikasnosti u radu </v>
      </c>
      <c r="S26" s="7">
        <f>'Po radnim mestima'!V26</f>
        <v>26400</v>
      </c>
      <c r="T26" s="7">
        <f>'Po radnim mestima'!W26</f>
        <v>52800</v>
      </c>
      <c r="U26" s="7">
        <f>'Po radnim mestima'!X26</f>
        <v>26400</v>
      </c>
      <c r="V26" s="7">
        <f>'Po radnim mestima'!Y26</f>
        <v>13200</v>
      </c>
    </row>
    <row r="27" spans="2:22" ht="16.95" customHeight="1" x14ac:dyDescent="0.25">
      <c r="B27" s="14" t="str">
        <f>'Po radnim mestima'!B27</f>
        <v xml:space="preserve">Gubitak imidža i reputacije </v>
      </c>
      <c r="C27" s="7">
        <f>'Po radnim mestima'!C27</f>
        <v>900</v>
      </c>
      <c r="D27" s="7">
        <f>'Po radnim mestima'!D27</f>
        <v>10800</v>
      </c>
      <c r="F27" s="14" t="str">
        <f>'Po radnim mestima'!F27</f>
        <v xml:space="preserve">Gubitak imidža i reputacije </v>
      </c>
      <c r="G27" s="7">
        <f>'Po radnim mestima'!H27</f>
        <v>1350</v>
      </c>
      <c r="H27" s="7">
        <f>'Po radnim mestima'!I27</f>
        <v>16200</v>
      </c>
      <c r="J27" s="14" t="str">
        <f>'Po radnim mestima'!K27</f>
        <v xml:space="preserve">Gubitak imidža i reputacije </v>
      </c>
      <c r="K27" s="7">
        <f>'Po radnim mestima'!M27</f>
        <v>630</v>
      </c>
      <c r="L27" s="7">
        <f>'Po radnim mestima'!N27</f>
        <v>7560</v>
      </c>
      <c r="N27" s="14" t="str">
        <f>'Po radnim mestima'!P27</f>
        <v xml:space="preserve">Gubitak imidža i reputacije </v>
      </c>
      <c r="O27" s="7">
        <f>'Po radnim mestima'!R27</f>
        <v>540</v>
      </c>
      <c r="P27" s="7">
        <f>'Po radnim mestima'!S27</f>
        <v>6480</v>
      </c>
      <c r="R27" s="14" t="str">
        <f>'Po radnim mestima'!U27</f>
        <v xml:space="preserve">Gubitak imidža i reputacije </v>
      </c>
      <c r="S27" s="7">
        <f>'Po radnim mestima'!V27</f>
        <v>10800</v>
      </c>
      <c r="T27" s="7">
        <f>'Po radnim mestima'!W27</f>
        <v>16200</v>
      </c>
      <c r="U27" s="7">
        <f>'Po radnim mestima'!X27</f>
        <v>7560</v>
      </c>
      <c r="V27" s="7">
        <f>'Po radnim mestima'!Y27</f>
        <v>6480</v>
      </c>
    </row>
    <row r="28" spans="2:22" ht="16.95" customHeight="1" x14ac:dyDescent="0.25">
      <c r="B28" s="14" t="str">
        <f>'Po radnim mestima'!B28</f>
        <v xml:space="preserve">Gubitak znanja i iskustva </v>
      </c>
      <c r="C28" s="7">
        <f>'Po radnim mestima'!C28</f>
        <v>1500</v>
      </c>
      <c r="D28" s="7">
        <f>'Po radnim mestima'!D28</f>
        <v>18000</v>
      </c>
      <c r="F28" s="14" t="str">
        <f>'Po radnim mestima'!F28</f>
        <v xml:space="preserve">Gubitak znanja i iskustva </v>
      </c>
      <c r="G28" s="7">
        <f>'Po radnim mestima'!H28</f>
        <v>1050</v>
      </c>
      <c r="H28" s="7">
        <f>'Po radnim mestima'!I28</f>
        <v>12600</v>
      </c>
      <c r="J28" s="14" t="str">
        <f>'Po radnim mestima'!K28</f>
        <v xml:space="preserve">Gubitak znanja i iskustva </v>
      </c>
      <c r="K28" s="7">
        <f>'Po radnim mestima'!M28</f>
        <v>750</v>
      </c>
      <c r="L28" s="7">
        <f>'Po radnim mestima'!N28</f>
        <v>9000</v>
      </c>
      <c r="N28" s="14" t="str">
        <f>'Po radnim mestima'!P28</f>
        <v xml:space="preserve">Gubitak znanja i iskustva </v>
      </c>
      <c r="O28" s="7">
        <f>'Po radnim mestima'!R28</f>
        <v>750</v>
      </c>
      <c r="P28" s="7">
        <f>'Po radnim mestima'!S28</f>
        <v>9000</v>
      </c>
      <c r="R28" s="14" t="str">
        <f>'Po radnim mestima'!U28</f>
        <v xml:space="preserve">Gubitak znanja i iskustva </v>
      </c>
      <c r="S28" s="7">
        <f>'Po radnim mestima'!V28</f>
        <v>18000</v>
      </c>
      <c r="T28" s="7">
        <f>'Po radnim mestima'!W28</f>
        <v>12600</v>
      </c>
      <c r="U28" s="7">
        <f>'Po radnim mestima'!X28</f>
        <v>9000</v>
      </c>
      <c r="V28" s="7">
        <f>'Po radnim mestima'!Y28</f>
        <v>9000</v>
      </c>
    </row>
    <row r="29" spans="2:22" ht="16.95" customHeight="1" x14ac:dyDescent="0.25">
      <c r="B29" s="14" t="str">
        <f>'Po radnim mestima'!B29</f>
        <v xml:space="preserve">Ostali skriveni troškovi </v>
      </c>
      <c r="C29" s="7">
        <f>'Po radnim mestima'!C29</f>
        <v>1400</v>
      </c>
      <c r="D29" s="7">
        <f>'Po radnim mestima'!D29</f>
        <v>16800</v>
      </c>
      <c r="F29" s="14" t="str">
        <f>'Po radnim mestima'!F29</f>
        <v xml:space="preserve">Ostali skriveni troškovi </v>
      </c>
      <c r="G29" s="7">
        <f>'Po radnim mestima'!H29</f>
        <v>1400</v>
      </c>
      <c r="H29" s="7">
        <f>'Po radnim mestima'!I29</f>
        <v>16800</v>
      </c>
      <c r="J29" s="14" t="str">
        <f>'Po radnim mestima'!K29</f>
        <v xml:space="preserve">Ostali skriveni troškovi </v>
      </c>
      <c r="K29" s="7">
        <f>'Po radnim mestima'!M29</f>
        <v>1400</v>
      </c>
      <c r="L29" s="7">
        <f>'Po radnim mestima'!N29</f>
        <v>16800</v>
      </c>
      <c r="N29" s="14" t="str">
        <f>'Po radnim mestima'!P29</f>
        <v xml:space="preserve">Ostali skriveni troškovi </v>
      </c>
      <c r="O29" s="7">
        <f>'Po radnim mestima'!R29</f>
        <v>1400</v>
      </c>
      <c r="P29" s="7">
        <f>'Po radnim mestima'!S29</f>
        <v>16800</v>
      </c>
      <c r="R29" s="14" t="str">
        <f>'Po radnim mestima'!U29</f>
        <v xml:space="preserve">Ostali skriveni troškovi </v>
      </c>
      <c r="S29" s="7">
        <f>'Po radnim mestima'!V29</f>
        <v>16800</v>
      </c>
      <c r="T29" s="7">
        <f>'Po radnim mestima'!W29</f>
        <v>16800</v>
      </c>
      <c r="U29" s="7">
        <f>'Po radnim mestima'!X29</f>
        <v>16800</v>
      </c>
      <c r="V29" s="7">
        <f>'Po radnim mestima'!Y29</f>
        <v>16800</v>
      </c>
    </row>
    <row r="30" spans="2:22" ht="16.95" customHeight="1" x14ac:dyDescent="0.25">
      <c r="B30" s="4" t="str">
        <f>'Po radnim mestima'!B30</f>
        <v xml:space="preserve">Ukupni trošak  </v>
      </c>
      <c r="C30" s="5">
        <f>'Po radnim mestima'!C30</f>
        <v>363314</v>
      </c>
      <c r="D30" s="5">
        <f>'Po radnim mestima'!D30</f>
        <v>4359768</v>
      </c>
      <c r="F30" s="4" t="str">
        <f>'Po radnim mestima'!F30</f>
        <v xml:space="preserve">Ukupni trošak  </v>
      </c>
      <c r="G30" s="5">
        <f>'Po radnim mestima'!H30</f>
        <v>598904</v>
      </c>
      <c r="H30" s="5">
        <f>'Po radnim mestima'!I30</f>
        <v>7186848</v>
      </c>
      <c r="J30" s="4" t="str">
        <f>'Po radnim mestima'!K30</f>
        <v xml:space="preserve">Ukupni trošak  </v>
      </c>
      <c r="K30" s="5">
        <f>'Po radnim mestima'!M30</f>
        <v>229214</v>
      </c>
      <c r="L30" s="5">
        <f>'Po radnim mestima'!N30</f>
        <v>2750568</v>
      </c>
      <c r="N30" s="4" t="str">
        <f>'Po radnim mestima'!P30</f>
        <v xml:space="preserve">Ukupni trošak  </v>
      </c>
      <c r="O30" s="5">
        <f>'Po radnim mestima'!R30</f>
        <v>186714</v>
      </c>
      <c r="P30" s="5">
        <f>'Po radnim mestima'!S30</f>
        <v>2240568</v>
      </c>
      <c r="R30" s="4" t="str">
        <f>'Po radnim mestima'!U30</f>
        <v xml:space="preserve">Ukupni trošak  </v>
      </c>
      <c r="S30" s="5">
        <f>'Po radnim mestima'!V30</f>
        <v>4359768</v>
      </c>
      <c r="T30" s="5">
        <f>'Po radnim mestima'!W30</f>
        <v>7186848</v>
      </c>
      <c r="U30" s="5">
        <f>'Po radnim mestima'!X30</f>
        <v>2750568</v>
      </c>
      <c r="V30" s="5">
        <f>'Po radnim mestima'!Y30</f>
        <v>2240568</v>
      </c>
    </row>
    <row r="31" spans="2:22" ht="16.95" customHeight="1" x14ac:dyDescent="0.25">
      <c r="B31" s="6" t="str">
        <f>'Po radnim mestima'!B31</f>
        <v>Ukupni trošak / osnovna zarada</v>
      </c>
      <c r="C31" s="8">
        <f>'Po radnim mestima'!C31</f>
        <v>3.63314</v>
      </c>
      <c r="D31" s="8">
        <f>'Po radnim mestima'!D31</f>
        <v>3.63314</v>
      </c>
      <c r="F31" s="6" t="str">
        <f>'Po radnim mestima'!F31</f>
        <v>Ukupni trošak / osnovna zarada</v>
      </c>
      <c r="G31" s="8">
        <f>'Po radnim mestima'!H31</f>
        <v>2.4954333333333332</v>
      </c>
      <c r="H31" s="8">
        <f>'Po radnim mestima'!I31</f>
        <v>2.4954333333333332</v>
      </c>
      <c r="J31" s="6" t="str">
        <f>'Po radnim mestima'!K31</f>
        <v>Ukupni trošak / osnovna zarada</v>
      </c>
      <c r="K31" s="8">
        <f>'Po radnim mestima'!M31</f>
        <v>2.2921399999999998</v>
      </c>
      <c r="L31" s="8">
        <f>'Po radnim mestima'!N31</f>
        <v>2.2921399999999998</v>
      </c>
      <c r="N31" s="6" t="str">
        <f>'Po radnim mestima'!P31</f>
        <v>Ukupni trošak / osnovna zarada</v>
      </c>
      <c r="O31" s="8">
        <f>'Po radnim mestima'!R31</f>
        <v>2.6673428571428572</v>
      </c>
      <c r="P31" s="8">
        <f>'Po radnim mestima'!S31</f>
        <v>2.6673428571428572</v>
      </c>
      <c r="R31" s="6" t="str">
        <f>'Po radnim mestima'!U31</f>
        <v>Ukupni trošak / osnovna zarada</v>
      </c>
      <c r="S31" s="8">
        <f>'Po radnim mestima'!V31</f>
        <v>3.63314</v>
      </c>
      <c r="T31" s="8">
        <f>'Po radnim mestima'!W31</f>
        <v>2.4954333333333332</v>
      </c>
      <c r="U31" s="8">
        <f>'Po radnim mestima'!X31</f>
        <v>2.2921399999999998</v>
      </c>
      <c r="V31" s="8">
        <f>'Po radnim mestima'!Y31</f>
        <v>2.6673428571428572</v>
      </c>
    </row>
    <row r="33" spans="2:22" ht="16.95" customHeight="1" x14ac:dyDescent="0.25">
      <c r="B33" s="16" t="str">
        <f>'Po radnim mestima'!B33</f>
        <v>Primanja zaposlenog (% od ukupnog)</v>
      </c>
      <c r="C33" s="17">
        <f>'Po radnim mestima'!C33</f>
        <v>0.79879663321534544</v>
      </c>
      <c r="D33" s="17">
        <f>'Po radnim mestima'!D33</f>
        <v>0.79879663321534544</v>
      </c>
      <c r="F33" s="16" t="str">
        <f>'Po radnim mestima'!F33</f>
        <v>Primanja zaposlenog (% od ukupnog)</v>
      </c>
      <c r="G33" s="17">
        <f>'Po radnim mestima'!H33</f>
        <v>0.8668901860732271</v>
      </c>
      <c r="H33" s="17">
        <f>'Po radnim mestima'!I33</f>
        <v>0.8668901860732271</v>
      </c>
      <c r="J33" s="16" t="str">
        <f>'Po radnim mestima'!K33</f>
        <v>Primanja zaposlenog (% od ukupnog)</v>
      </c>
      <c r="K33" s="17">
        <f>'Po radnim mestima'!M33</f>
        <v>0.81698325582207021</v>
      </c>
      <c r="L33" s="17">
        <f>'Po radnim mestima'!N33</f>
        <v>0.81698325582207021</v>
      </c>
      <c r="N33" s="16" t="str">
        <f>'Po radnim mestima'!P33</f>
        <v>Primanja zaposlenog (% od ukupnog)</v>
      </c>
      <c r="O33" s="17">
        <f>'Po radnim mestima'!R33</f>
        <v>0.7838940840001285</v>
      </c>
      <c r="P33" s="17">
        <f>'Po radnim mestima'!S33</f>
        <v>0.7838940840001285</v>
      </c>
      <c r="R33" s="16" t="str">
        <f>'Po radnim mestima'!U33</f>
        <v>Primanja zaposlenog (% od ukupnog)</v>
      </c>
      <c r="S33" s="17">
        <f>'Po radnim mestima'!V33</f>
        <v>0.79879663321534544</v>
      </c>
      <c r="T33" s="17">
        <f>'Po radnim mestima'!W33</f>
        <v>0.8668901860732271</v>
      </c>
      <c r="U33" s="17">
        <f>'Po radnim mestima'!X33</f>
        <v>0.81698325582207021</v>
      </c>
      <c r="V33" s="17">
        <f>'Po radnim mestima'!Y33</f>
        <v>0.7838940840001285</v>
      </c>
    </row>
    <row r="34" spans="2:22" ht="16.95" customHeight="1" x14ac:dyDescent="0.25">
      <c r="B34" s="16" t="str">
        <f>'Po radnim mestima'!B34</f>
        <v>Ulaganja u zaposlenog (% od ukupnog)</v>
      </c>
      <c r="C34" s="17">
        <f>'Po radnim mestima'!C34</f>
        <v>0.14670505403039794</v>
      </c>
      <c r="D34" s="17">
        <f>'Po radnim mestima'!D34</f>
        <v>0.14670505403039794</v>
      </c>
      <c r="F34" s="16" t="str">
        <f>'Po radnim mestima'!F34</f>
        <v>Ulaganja u zaposlenog (% od ukupnog)</v>
      </c>
      <c r="G34" s="17">
        <f>'Po radnim mestima'!H34</f>
        <v>9.5507794237473784E-2</v>
      </c>
      <c r="H34" s="17">
        <f>'Po radnim mestima'!I34</f>
        <v>9.5507794237473784E-2</v>
      </c>
      <c r="J34" s="16" t="str">
        <f>'Po radnim mestima'!K34</f>
        <v>Ulaganja u zaposlenog (% od ukupnog)</v>
      </c>
      <c r="K34" s="17">
        <f>'Po radnim mestima'!M34</f>
        <v>0.12538501138673902</v>
      </c>
      <c r="L34" s="17">
        <f>'Po radnim mestima'!N34</f>
        <v>0.12538501138673902</v>
      </c>
      <c r="N34" s="16" t="str">
        <f>'Po radnim mestima'!P34</f>
        <v>Ulaganja u zaposlenog (% od ukupnog)</v>
      </c>
      <c r="O34" s="17">
        <f>'Po radnim mestima'!R34</f>
        <v>0.17009972471266216</v>
      </c>
      <c r="P34" s="17">
        <f>'Po radnim mestima'!S34</f>
        <v>0.17009972471266216</v>
      </c>
      <c r="R34" s="16" t="str">
        <f>'Po radnim mestima'!U34</f>
        <v>Ulaganja u zaposlenog (% od ukupnog)</v>
      </c>
      <c r="S34" s="17">
        <f>'Po radnim mestima'!V34</f>
        <v>0.14670505403039794</v>
      </c>
      <c r="T34" s="17">
        <f>'Po radnim mestima'!W34</f>
        <v>9.5507794237473784E-2</v>
      </c>
      <c r="U34" s="17">
        <f>'Po radnim mestima'!X34</f>
        <v>0.12538501138673902</v>
      </c>
      <c r="V34" s="17">
        <f>'Po radnim mestima'!Y34</f>
        <v>0.17009972471266216</v>
      </c>
    </row>
    <row r="35" spans="2:22" ht="16.95" customHeight="1" x14ac:dyDescent="0.25">
      <c r="B35" s="16" t="str">
        <f>'Po radnim mestima'!B35</f>
        <v>Indirektni i skriveni troškovi (% od ukupnog)</v>
      </c>
      <c r="C35" s="17">
        <f>'Po radnim mestima'!C35</f>
        <v>5.449831275425665E-2</v>
      </c>
      <c r="D35" s="17">
        <f>'Po radnim mestima'!D35</f>
        <v>5.449831275425665E-2</v>
      </c>
      <c r="F35" s="16" t="str">
        <f>'Po radnim mestima'!F35</f>
        <v>Indirektni i skriveni troškovi (% od ukupnog)</v>
      </c>
      <c r="G35" s="17">
        <f>'Po radnim mestima'!H35</f>
        <v>3.7602019689299118E-2</v>
      </c>
      <c r="H35" s="17">
        <f>'Po radnim mestima'!I35</f>
        <v>3.7602019689299118E-2</v>
      </c>
      <c r="J35" s="16" t="str">
        <f>'Po radnim mestima'!K35</f>
        <v>Indirektni i skriveni troškovi (% od ukupnog)</v>
      </c>
      <c r="K35" s="17">
        <f>'Po radnim mestima'!M35</f>
        <v>5.7631732791190764E-2</v>
      </c>
      <c r="L35" s="17">
        <f>'Po radnim mestima'!N35</f>
        <v>5.7631732791190764E-2</v>
      </c>
      <c r="N35" s="16" t="str">
        <f>'Po radnim mestima'!P35</f>
        <v>Indirektni i skriveni troškovi (% od ukupnog)</v>
      </c>
      <c r="O35" s="17">
        <f>'Po radnim mestima'!R35</f>
        <v>4.6006191287209314E-2</v>
      </c>
      <c r="P35" s="17">
        <f>'Po radnim mestima'!S35</f>
        <v>4.6006191287209314E-2</v>
      </c>
      <c r="R35" s="16" t="str">
        <f>'Po radnim mestima'!U35</f>
        <v>Indirektni i skriveni troškovi (% od ukupnog)</v>
      </c>
      <c r="S35" s="17">
        <f>'Po radnim mestima'!V35</f>
        <v>5.449831275425665E-2</v>
      </c>
      <c r="T35" s="17">
        <f>'Po radnim mestima'!W35</f>
        <v>3.7602019689299118E-2</v>
      </c>
      <c r="U35" s="17">
        <f>'Po radnim mestima'!X35</f>
        <v>5.7631732791190764E-2</v>
      </c>
      <c r="V35" s="17">
        <f>'Po radnim mestima'!Y35</f>
        <v>4.6006191287209314E-2</v>
      </c>
    </row>
    <row r="37" spans="2:22" ht="16.95" customHeight="1" x14ac:dyDescent="0.25">
      <c r="B37" s="16" t="str">
        <f>'Po radnim mestima'!B37</f>
        <v>Porezi i doprinosi (% od neto zarade)</v>
      </c>
      <c r="C37" s="17">
        <f>'Po radnim mestima'!C37</f>
        <v>0.6</v>
      </c>
      <c r="D37" s="17">
        <f>'Po radnim mestima'!D37</f>
        <v>0.6</v>
      </c>
      <c r="F37" s="16" t="str">
        <f>'Po radnim mestima'!F37</f>
        <v>Porezi i doprinosi (% od neto zarade)</v>
      </c>
      <c r="G37" s="17">
        <f>'Po radnim mestima'!H37</f>
        <v>0.6</v>
      </c>
      <c r="H37" s="17">
        <f>'Po radnim mestima'!I37</f>
        <v>0.6</v>
      </c>
      <c r="J37" s="16" t="str">
        <f>'Po radnim mestima'!K37</f>
        <v>Porezi i doprinosi (% od neto zarade)</v>
      </c>
      <c r="K37" s="17">
        <f>'Po radnim mestima'!M37</f>
        <v>0.6</v>
      </c>
      <c r="L37" s="17">
        <f>'Po radnim mestima'!N37</f>
        <v>0.6</v>
      </c>
      <c r="N37" s="16" t="str">
        <f>'Po radnim mestima'!P37</f>
        <v>Porezi i doprinosi (% od neto zarade)</v>
      </c>
      <c r="O37" s="17">
        <f>'Po radnim mestima'!R37</f>
        <v>0.6</v>
      </c>
      <c r="P37" s="17">
        <f>'Po radnim mestima'!S37</f>
        <v>0.6</v>
      </c>
      <c r="R37" s="16" t="str">
        <f>'Po radnim mestima'!U37</f>
        <v>Porezi i doprinosi (% od neto zarade)</v>
      </c>
      <c r="S37" s="17">
        <f>'Po radnim mestima'!V37</f>
        <v>0.6</v>
      </c>
      <c r="T37" s="17">
        <f>'Po radnim mestima'!W37</f>
        <v>0.6</v>
      </c>
      <c r="U37" s="17">
        <f>'Po radnim mestima'!X37</f>
        <v>0.6</v>
      </c>
      <c r="V37" s="17">
        <f>'Po radnim mestima'!Y37</f>
        <v>0.6</v>
      </c>
    </row>
    <row r="38" spans="2:22" ht="16.95" customHeight="1" x14ac:dyDescent="0.25">
      <c r="B38" s="16" t="str">
        <f>'Po radnim mestima'!B38</f>
        <v>Porezi i doprinosi (% od osnovne zarade)</v>
      </c>
      <c r="C38" s="17">
        <f>'Po radnim mestima'!C38</f>
        <v>0.98514000000000002</v>
      </c>
      <c r="D38" s="17">
        <f>'Po radnim mestima'!D38</f>
        <v>0.98514000000000002</v>
      </c>
      <c r="F38" s="16" t="str">
        <f>'Po radnim mestima'!F38</f>
        <v>Porezi i doprinosi (% od osnovne zarade)</v>
      </c>
      <c r="G38" s="17">
        <f>'Po radnim mestima'!H38</f>
        <v>0.76659999999999995</v>
      </c>
      <c r="H38" s="17">
        <f>'Po radnim mestima'!I38</f>
        <v>0.76659999999999995</v>
      </c>
      <c r="J38" s="16" t="str">
        <f>'Po radnim mestima'!K38</f>
        <v>Porezi i doprinosi (% od osnovne zarade)</v>
      </c>
      <c r="K38" s="17">
        <f>'Po radnim mestima'!M38</f>
        <v>0.68064000000000002</v>
      </c>
      <c r="L38" s="17">
        <f>'Po radnim mestima'!N38</f>
        <v>0.68064000000000002</v>
      </c>
      <c r="N38" s="16" t="str">
        <f>'Po radnim mestima'!P38</f>
        <v>Porezi i doprinosi (% od osnovne zarade)</v>
      </c>
      <c r="O38" s="17">
        <f>'Po radnim mestima'!R38</f>
        <v>0.74519999999999997</v>
      </c>
      <c r="P38" s="17">
        <f>'Po radnim mestima'!S38</f>
        <v>0.74519999999999997</v>
      </c>
      <c r="R38" s="16" t="str">
        <f>'Po radnim mestima'!U38</f>
        <v>Porezi i doprinosi (% od osnovne zarade)</v>
      </c>
      <c r="S38" s="17">
        <f>'Po radnim mestima'!V38</f>
        <v>0.98514000000000002</v>
      </c>
      <c r="T38" s="17">
        <f>'Po radnim mestima'!W38</f>
        <v>0.76659999999999995</v>
      </c>
      <c r="U38" s="17">
        <f>'Po radnim mestima'!X38</f>
        <v>0.68064000000000002</v>
      </c>
      <c r="V38" s="17">
        <f>'Po radnim mestima'!Y38</f>
        <v>0.74519999999999997</v>
      </c>
    </row>
    <row r="40" spans="2:22" x14ac:dyDescent="0.25">
      <c r="S40" s="3"/>
      <c r="T40" s="3"/>
      <c r="U40" s="3"/>
      <c r="V40" s="3"/>
    </row>
    <row r="41" spans="2:22" x14ac:dyDescent="0.25">
      <c r="S41" s="3"/>
      <c r="T41" s="3"/>
      <c r="U41" s="3"/>
      <c r="V41" s="3"/>
    </row>
    <row r="42" spans="2:22" x14ac:dyDescent="0.25">
      <c r="S42" s="3"/>
      <c r="T42" s="3"/>
      <c r="U42" s="3"/>
      <c r="V42" s="3"/>
    </row>
    <row r="43" spans="2:22" x14ac:dyDescent="0.25">
      <c r="S43" s="3"/>
      <c r="T43" s="3"/>
      <c r="U43" s="3"/>
      <c r="V43" s="3"/>
    </row>
    <row r="44" spans="2:22" x14ac:dyDescent="0.25">
      <c r="S44" s="3"/>
      <c r="T44" s="3"/>
      <c r="U44" s="3"/>
      <c r="V44" s="3"/>
    </row>
    <row r="45" spans="2:22" x14ac:dyDescent="0.25">
      <c r="S45" s="3"/>
      <c r="T45" s="3"/>
      <c r="U45" s="3"/>
      <c r="V45" s="3"/>
    </row>
    <row r="46" spans="2:22" x14ac:dyDescent="0.25">
      <c r="S46" s="3"/>
      <c r="T46" s="3"/>
      <c r="U46" s="3"/>
      <c r="V46" s="3"/>
    </row>
    <row r="47" spans="2:22" x14ac:dyDescent="0.25">
      <c r="S47" s="3"/>
      <c r="T47" s="3"/>
      <c r="U47" s="3"/>
      <c r="V47" s="3"/>
    </row>
    <row r="48" spans="2:22" x14ac:dyDescent="0.25">
      <c r="S48" s="3"/>
      <c r="T48" s="3"/>
      <c r="U48" s="3"/>
      <c r="V48" s="3"/>
    </row>
    <row r="49" spans="19:22" x14ac:dyDescent="0.25">
      <c r="S49" s="3"/>
      <c r="T49" s="3"/>
      <c r="U49" s="3"/>
      <c r="V49" s="3"/>
    </row>
    <row r="50" spans="19:22" x14ac:dyDescent="0.25">
      <c r="S50" s="3"/>
      <c r="T50" s="3"/>
      <c r="U50" s="3"/>
      <c r="V50" s="3"/>
    </row>
    <row r="51" spans="19:22" x14ac:dyDescent="0.25">
      <c r="S51" s="3"/>
      <c r="T51" s="3"/>
      <c r="U51" s="3"/>
      <c r="V51" s="3"/>
    </row>
    <row r="52" spans="19:22" x14ac:dyDescent="0.25">
      <c r="S52" s="3"/>
      <c r="T52" s="3"/>
      <c r="U52" s="3"/>
      <c r="V52" s="3"/>
    </row>
    <row r="53" spans="19:22" x14ac:dyDescent="0.25">
      <c r="S53" s="3"/>
      <c r="T53" s="3"/>
      <c r="U53" s="3"/>
      <c r="V53" s="3"/>
    </row>
    <row r="54" spans="19:22" x14ac:dyDescent="0.25">
      <c r="S54" s="3"/>
      <c r="T54" s="3"/>
      <c r="U54" s="3"/>
      <c r="V54" s="3"/>
    </row>
    <row r="55" spans="19:22" x14ac:dyDescent="0.25">
      <c r="S55" s="3"/>
      <c r="T55" s="3"/>
      <c r="U55" s="3"/>
      <c r="V55" s="3"/>
    </row>
    <row r="56" spans="19:22" x14ac:dyDescent="0.25">
      <c r="S56" s="3"/>
      <c r="T56" s="3"/>
      <c r="U56" s="3"/>
      <c r="V56" s="3"/>
    </row>
    <row r="57" spans="19:22" x14ac:dyDescent="0.25">
      <c r="S57" s="3"/>
      <c r="T57" s="3"/>
      <c r="U57" s="3"/>
      <c r="V57" s="3"/>
    </row>
    <row r="58" spans="19:22" x14ac:dyDescent="0.25">
      <c r="S58" s="3"/>
      <c r="T58" s="3"/>
      <c r="U58" s="3"/>
      <c r="V58" s="3"/>
    </row>
    <row r="59" spans="19:22" x14ac:dyDescent="0.25">
      <c r="S59" s="3"/>
      <c r="T59" s="3"/>
      <c r="U59" s="3"/>
      <c r="V59" s="3"/>
    </row>
    <row r="60" spans="19:22" x14ac:dyDescent="0.25">
      <c r="S60" s="3"/>
      <c r="T60" s="3"/>
      <c r="U60" s="3"/>
      <c r="V60" s="3"/>
    </row>
    <row r="61" spans="19:22" x14ac:dyDescent="0.25">
      <c r="S61" s="3"/>
      <c r="T61" s="3"/>
      <c r="U61" s="3"/>
      <c r="V61" s="3"/>
    </row>
    <row r="62" spans="19:22" x14ac:dyDescent="0.25">
      <c r="S62" s="3"/>
      <c r="T62" s="3"/>
      <c r="U62" s="3"/>
      <c r="V62" s="3"/>
    </row>
    <row r="63" spans="19:22" x14ac:dyDescent="0.25">
      <c r="S63" s="3"/>
      <c r="T63" s="3"/>
      <c r="U63" s="3"/>
      <c r="V63" s="3"/>
    </row>
    <row r="64" spans="19:22" x14ac:dyDescent="0.25">
      <c r="S64" s="3"/>
      <c r="T64" s="3"/>
      <c r="U64" s="3"/>
      <c r="V64" s="3"/>
    </row>
    <row r="65" spans="19:22" x14ac:dyDescent="0.25">
      <c r="S65" s="3"/>
      <c r="T65" s="3"/>
      <c r="U65" s="3"/>
      <c r="V65" s="3"/>
    </row>
    <row r="66" spans="19:22" x14ac:dyDescent="0.25">
      <c r="S66" s="3"/>
      <c r="T66" s="3"/>
      <c r="U66" s="3"/>
      <c r="V66" s="3"/>
    </row>
    <row r="67" spans="19:22" x14ac:dyDescent="0.25">
      <c r="S67" s="3"/>
      <c r="T67" s="3"/>
      <c r="U67" s="3"/>
      <c r="V67" s="3"/>
    </row>
    <row r="68" spans="19:22" x14ac:dyDescent="0.25">
      <c r="S68" s="3"/>
      <c r="T68" s="3"/>
      <c r="U68" s="3"/>
      <c r="V68" s="3"/>
    </row>
    <row r="69" spans="19:22" x14ac:dyDescent="0.25">
      <c r="S69" s="3"/>
      <c r="T69" s="3"/>
      <c r="U69" s="3"/>
      <c r="V69" s="3"/>
    </row>
    <row r="70" spans="19:22" x14ac:dyDescent="0.25">
      <c r="S70" s="3"/>
      <c r="T70" s="3"/>
      <c r="U70" s="3"/>
      <c r="V70" s="3"/>
    </row>
    <row r="71" spans="19:22" x14ac:dyDescent="0.25">
      <c r="S71" s="3"/>
      <c r="T71" s="3"/>
      <c r="U71" s="3"/>
      <c r="V71" s="3"/>
    </row>
    <row r="72" spans="19:22" x14ac:dyDescent="0.25">
      <c r="S72" s="3"/>
      <c r="T72" s="3"/>
      <c r="U72" s="3"/>
      <c r="V72" s="3"/>
    </row>
    <row r="73" spans="19:22" x14ac:dyDescent="0.25">
      <c r="S73" s="3"/>
      <c r="T73" s="3"/>
      <c r="U73" s="3"/>
      <c r="V73" s="3"/>
    </row>
    <row r="74" spans="19:22" x14ac:dyDescent="0.25">
      <c r="S74" s="3"/>
      <c r="T74" s="3"/>
      <c r="U74" s="3"/>
      <c r="V74" s="3"/>
    </row>
    <row r="75" spans="19:22" x14ac:dyDescent="0.25">
      <c r="S75" s="3"/>
      <c r="T75" s="3"/>
      <c r="U75" s="3"/>
      <c r="V75" s="3"/>
    </row>
    <row r="76" spans="19:22" x14ac:dyDescent="0.25">
      <c r="S76" s="3"/>
      <c r="T76" s="3"/>
      <c r="U76" s="3"/>
      <c r="V76" s="3"/>
    </row>
    <row r="77" spans="19:22" x14ac:dyDescent="0.25">
      <c r="S77" s="3"/>
      <c r="T77" s="3"/>
      <c r="U77" s="3"/>
      <c r="V77" s="3"/>
    </row>
    <row r="78" spans="19:22" x14ac:dyDescent="0.25">
      <c r="S78" s="3"/>
      <c r="T78" s="3"/>
      <c r="U78" s="3"/>
      <c r="V78" s="3"/>
    </row>
    <row r="79" spans="19:22" x14ac:dyDescent="0.25">
      <c r="S79" s="3"/>
      <c r="T79" s="3"/>
      <c r="U79" s="3"/>
      <c r="V79" s="3"/>
    </row>
    <row r="80" spans="19:22" x14ac:dyDescent="0.25">
      <c r="S80" s="3"/>
      <c r="T80" s="3"/>
      <c r="U80" s="3"/>
      <c r="V80" s="3"/>
    </row>
    <row r="81" spans="19:22" x14ac:dyDescent="0.25">
      <c r="S81" s="3"/>
      <c r="T81" s="3"/>
      <c r="U81" s="3"/>
      <c r="V81" s="3"/>
    </row>
    <row r="82" spans="19:22" x14ac:dyDescent="0.25">
      <c r="S82" s="3"/>
      <c r="T82" s="3"/>
      <c r="U82" s="3"/>
      <c r="V82" s="3"/>
    </row>
    <row r="83" spans="19:22" x14ac:dyDescent="0.25">
      <c r="S83" s="3"/>
      <c r="T83" s="3"/>
      <c r="U83" s="3"/>
      <c r="V83" s="3"/>
    </row>
    <row r="84" spans="19:22" x14ac:dyDescent="0.25">
      <c r="S84" s="3"/>
      <c r="T84" s="3"/>
      <c r="U84" s="3"/>
      <c r="V84" s="3"/>
    </row>
    <row r="85" spans="19:22" x14ac:dyDescent="0.25">
      <c r="S85" s="3"/>
      <c r="T85" s="3"/>
      <c r="U85" s="3"/>
      <c r="V85" s="3"/>
    </row>
    <row r="86" spans="19:22" x14ac:dyDescent="0.25">
      <c r="S86" s="3"/>
      <c r="T86" s="3"/>
      <c r="U86" s="3"/>
      <c r="V86" s="3"/>
    </row>
    <row r="87" spans="19:22" x14ac:dyDescent="0.25">
      <c r="S87" s="3"/>
      <c r="T87" s="3"/>
      <c r="U87" s="3"/>
      <c r="V87" s="3"/>
    </row>
    <row r="88" spans="19:22" x14ac:dyDescent="0.25">
      <c r="S88" s="3"/>
      <c r="T88" s="3"/>
      <c r="U88" s="3"/>
      <c r="V88" s="3"/>
    </row>
    <row r="89" spans="19:22" x14ac:dyDescent="0.25">
      <c r="S89" s="3"/>
      <c r="T89" s="3"/>
      <c r="U89" s="3"/>
      <c r="V89" s="3"/>
    </row>
    <row r="90" spans="19:22" x14ac:dyDescent="0.25">
      <c r="S90" s="3"/>
      <c r="T90" s="3"/>
      <c r="U90" s="3"/>
      <c r="V90" s="3"/>
    </row>
    <row r="91" spans="19:22" x14ac:dyDescent="0.25">
      <c r="S91" s="3"/>
      <c r="T91" s="3"/>
      <c r="U91" s="3"/>
      <c r="V91" s="3"/>
    </row>
    <row r="92" spans="19:22" x14ac:dyDescent="0.25">
      <c r="S92" s="3"/>
      <c r="T92" s="3"/>
      <c r="U92" s="3"/>
      <c r="V92" s="3"/>
    </row>
    <row r="93" spans="19:22" x14ac:dyDescent="0.25">
      <c r="S93" s="3"/>
      <c r="T93" s="3"/>
      <c r="U93" s="3"/>
      <c r="V93" s="3"/>
    </row>
    <row r="94" spans="19:22" x14ac:dyDescent="0.25">
      <c r="S94" s="3"/>
      <c r="T94" s="3"/>
      <c r="U94" s="3"/>
      <c r="V94" s="3"/>
    </row>
    <row r="95" spans="19:22" x14ac:dyDescent="0.25">
      <c r="S95" s="3"/>
      <c r="T95" s="3"/>
      <c r="U95" s="3"/>
      <c r="V95" s="3"/>
    </row>
    <row r="96" spans="19:22" x14ac:dyDescent="0.25">
      <c r="S96" s="3"/>
      <c r="T96" s="3"/>
      <c r="U96" s="3"/>
      <c r="V96" s="3"/>
    </row>
    <row r="97" spans="19:22" x14ac:dyDescent="0.25">
      <c r="S97" s="3"/>
      <c r="T97" s="3"/>
      <c r="U97" s="3"/>
      <c r="V97" s="3"/>
    </row>
    <row r="98" spans="19:22" x14ac:dyDescent="0.25">
      <c r="S98" s="3"/>
      <c r="T98" s="3"/>
      <c r="U98" s="3"/>
      <c r="V98" s="3"/>
    </row>
    <row r="99" spans="19:22" x14ac:dyDescent="0.25">
      <c r="S99" s="3"/>
      <c r="T99" s="3"/>
      <c r="U99" s="3"/>
      <c r="V99" s="3"/>
    </row>
    <row r="100" spans="19:22" x14ac:dyDescent="0.25">
      <c r="S100" s="3"/>
      <c r="T100" s="3"/>
      <c r="U100" s="3"/>
      <c r="V100" s="3"/>
    </row>
    <row r="101" spans="19:22" x14ac:dyDescent="0.25">
      <c r="S101" s="3"/>
      <c r="T101" s="3"/>
      <c r="U101" s="3"/>
      <c r="V101" s="3"/>
    </row>
    <row r="102" spans="19:22" x14ac:dyDescent="0.25">
      <c r="S102" s="3"/>
      <c r="T102" s="3"/>
      <c r="U102" s="3"/>
      <c r="V102" s="3"/>
    </row>
    <row r="103" spans="19:22" x14ac:dyDescent="0.25">
      <c r="S103" s="3"/>
      <c r="T103" s="3"/>
      <c r="U103" s="3"/>
      <c r="V103" s="3"/>
    </row>
    <row r="104" spans="19:22" x14ac:dyDescent="0.25">
      <c r="S104" s="3"/>
      <c r="T104" s="3"/>
      <c r="U104" s="3"/>
      <c r="V104" s="3"/>
    </row>
    <row r="105" spans="19:22" x14ac:dyDescent="0.25">
      <c r="S105" s="3"/>
      <c r="T105" s="3"/>
      <c r="U105" s="3"/>
      <c r="V105" s="3"/>
    </row>
    <row r="106" spans="19:22" x14ac:dyDescent="0.25">
      <c r="S106" s="3"/>
      <c r="T106" s="3"/>
      <c r="U106" s="3"/>
      <c r="V106" s="3"/>
    </row>
    <row r="107" spans="19:22" x14ac:dyDescent="0.25">
      <c r="S107" s="3"/>
      <c r="T107" s="3"/>
      <c r="U107" s="3"/>
      <c r="V107" s="3"/>
    </row>
    <row r="108" spans="19:22" x14ac:dyDescent="0.25">
      <c r="S108" s="3"/>
      <c r="T108" s="3"/>
      <c r="U108" s="3"/>
      <c r="V108" s="3"/>
    </row>
    <row r="109" spans="19:22" x14ac:dyDescent="0.25">
      <c r="S109" s="3"/>
      <c r="T109" s="3"/>
      <c r="U109" s="3"/>
      <c r="V109" s="3"/>
    </row>
    <row r="110" spans="19:22" x14ac:dyDescent="0.25">
      <c r="S110" s="3"/>
      <c r="T110" s="3"/>
      <c r="U110" s="3"/>
      <c r="V110" s="3"/>
    </row>
    <row r="111" spans="19:22" x14ac:dyDescent="0.25">
      <c r="S111" s="3"/>
      <c r="T111" s="3"/>
      <c r="U111" s="3"/>
      <c r="V111" s="3"/>
    </row>
    <row r="112" spans="19:22" x14ac:dyDescent="0.25">
      <c r="S112" s="3"/>
      <c r="T112" s="3"/>
      <c r="U112" s="3"/>
      <c r="V112" s="3"/>
    </row>
    <row r="113" spans="19:22" x14ac:dyDescent="0.25">
      <c r="S113" s="3"/>
      <c r="T113" s="3"/>
      <c r="U113" s="3"/>
      <c r="V113" s="3"/>
    </row>
    <row r="114" spans="19:22" x14ac:dyDescent="0.25">
      <c r="S114" s="3"/>
      <c r="T114" s="3"/>
      <c r="U114" s="3"/>
      <c r="V114" s="3"/>
    </row>
    <row r="115" spans="19:22" x14ac:dyDescent="0.25">
      <c r="S115" s="3"/>
      <c r="T115" s="3"/>
      <c r="U115" s="3"/>
      <c r="V115" s="3"/>
    </row>
    <row r="116" spans="19:22" x14ac:dyDescent="0.25">
      <c r="S116" s="3"/>
      <c r="T116" s="3"/>
      <c r="U116" s="3"/>
      <c r="V116" s="3"/>
    </row>
    <row r="117" spans="19:22" x14ac:dyDescent="0.25">
      <c r="S117" s="3"/>
      <c r="T117" s="3"/>
      <c r="U117" s="3"/>
      <c r="V117" s="3"/>
    </row>
    <row r="118" spans="19:22" x14ac:dyDescent="0.25">
      <c r="S118" s="3"/>
      <c r="T118" s="3"/>
      <c r="U118" s="3"/>
      <c r="V118" s="3"/>
    </row>
    <row r="119" spans="19:22" x14ac:dyDescent="0.25">
      <c r="S119" s="3"/>
      <c r="T119" s="3"/>
      <c r="U119" s="3"/>
      <c r="V119" s="3"/>
    </row>
    <row r="120" spans="19:22" x14ac:dyDescent="0.25">
      <c r="S120" s="3"/>
      <c r="T120" s="3"/>
      <c r="U120" s="3"/>
      <c r="V120" s="3"/>
    </row>
    <row r="121" spans="19:22" x14ac:dyDescent="0.25">
      <c r="S121" s="3"/>
      <c r="T121" s="3"/>
      <c r="U121" s="3"/>
      <c r="V121" s="3"/>
    </row>
    <row r="122" spans="19:22" x14ac:dyDescent="0.25">
      <c r="S122" s="3"/>
      <c r="T122" s="3"/>
      <c r="U122" s="3"/>
      <c r="V122" s="3"/>
    </row>
    <row r="123" spans="19:22" x14ac:dyDescent="0.25">
      <c r="S123" s="3"/>
      <c r="T123" s="3"/>
      <c r="U123" s="3"/>
      <c r="V123" s="3"/>
    </row>
    <row r="124" spans="19:22" x14ac:dyDescent="0.25">
      <c r="S124" s="3"/>
      <c r="T124" s="3"/>
      <c r="U124" s="3"/>
      <c r="V124" s="3"/>
    </row>
    <row r="125" spans="19:22" x14ac:dyDescent="0.25">
      <c r="S125" s="3"/>
      <c r="T125" s="3"/>
      <c r="U125" s="3"/>
      <c r="V125" s="3"/>
    </row>
    <row r="126" spans="19:22" x14ac:dyDescent="0.25">
      <c r="S126" s="3"/>
      <c r="T126" s="3"/>
      <c r="U126" s="3"/>
      <c r="V126" s="3"/>
    </row>
    <row r="127" spans="19:22" x14ac:dyDescent="0.25">
      <c r="S127" s="3"/>
      <c r="T127" s="3"/>
      <c r="U127" s="3"/>
      <c r="V127" s="3"/>
    </row>
    <row r="128" spans="19:22" x14ac:dyDescent="0.25">
      <c r="S128" s="3"/>
      <c r="T128" s="3"/>
      <c r="U128" s="3"/>
      <c r="V128" s="3"/>
    </row>
    <row r="129" spans="19:22" x14ac:dyDescent="0.25">
      <c r="S129" s="3"/>
      <c r="T129" s="3"/>
      <c r="U129" s="3"/>
      <c r="V129" s="3"/>
    </row>
    <row r="130" spans="19:22" x14ac:dyDescent="0.25">
      <c r="S130" s="3"/>
      <c r="T130" s="3"/>
      <c r="U130" s="3"/>
      <c r="V130" s="3"/>
    </row>
    <row r="131" spans="19:22" x14ac:dyDescent="0.25">
      <c r="S131" s="3"/>
      <c r="T131" s="3"/>
      <c r="U131" s="3"/>
      <c r="V131" s="3"/>
    </row>
    <row r="132" spans="19:22" x14ac:dyDescent="0.25">
      <c r="S132" s="3"/>
      <c r="T132" s="3"/>
      <c r="U132" s="3"/>
      <c r="V132" s="3"/>
    </row>
    <row r="133" spans="19:22" x14ac:dyDescent="0.25">
      <c r="S133" s="3"/>
      <c r="T133" s="3"/>
      <c r="U133" s="3"/>
      <c r="V133" s="3"/>
    </row>
    <row r="134" spans="19:22" x14ac:dyDescent="0.25">
      <c r="S134" s="3"/>
      <c r="T134" s="3"/>
      <c r="U134" s="3"/>
      <c r="V134" s="3"/>
    </row>
    <row r="135" spans="19:22" x14ac:dyDescent="0.25">
      <c r="S135" s="3"/>
      <c r="T135" s="3"/>
      <c r="U135" s="3"/>
      <c r="V135" s="3"/>
    </row>
    <row r="136" spans="19:22" x14ac:dyDescent="0.25">
      <c r="S136" s="3"/>
      <c r="T136" s="3"/>
      <c r="U136" s="3"/>
      <c r="V136" s="3"/>
    </row>
    <row r="137" spans="19:22" x14ac:dyDescent="0.25">
      <c r="S137" s="3"/>
      <c r="T137" s="3"/>
      <c r="U137" s="3"/>
      <c r="V137" s="3"/>
    </row>
    <row r="138" spans="19:22" x14ac:dyDescent="0.25">
      <c r="S138" s="3"/>
      <c r="T138" s="3"/>
      <c r="U138" s="3"/>
      <c r="V138" s="3"/>
    </row>
    <row r="139" spans="19:22" x14ac:dyDescent="0.25">
      <c r="S139" s="3"/>
      <c r="T139" s="3"/>
      <c r="U139" s="3"/>
      <c r="V139" s="3"/>
    </row>
    <row r="140" spans="19:22" x14ac:dyDescent="0.25">
      <c r="S140" s="3"/>
      <c r="T140" s="3"/>
      <c r="U140" s="3"/>
      <c r="V140" s="3"/>
    </row>
    <row r="141" spans="19:22" x14ac:dyDescent="0.25">
      <c r="S141" s="3"/>
      <c r="T141" s="3"/>
      <c r="U141" s="3"/>
      <c r="V141" s="3"/>
    </row>
    <row r="142" spans="19:22" x14ac:dyDescent="0.25">
      <c r="S142" s="3"/>
      <c r="T142" s="3"/>
      <c r="U142" s="3"/>
      <c r="V142" s="3"/>
    </row>
    <row r="143" spans="19:22" x14ac:dyDescent="0.25">
      <c r="S143" s="3"/>
      <c r="T143" s="3"/>
      <c r="U143" s="3"/>
      <c r="V143" s="3"/>
    </row>
    <row r="144" spans="19:22" x14ac:dyDescent="0.25">
      <c r="S144" s="3"/>
      <c r="T144" s="3"/>
      <c r="U144" s="3"/>
      <c r="V144" s="3"/>
    </row>
    <row r="145" spans="19:22" x14ac:dyDescent="0.25">
      <c r="S145" s="3"/>
      <c r="T145" s="3"/>
      <c r="U145" s="3"/>
      <c r="V145" s="3"/>
    </row>
    <row r="146" spans="19:22" x14ac:dyDescent="0.25">
      <c r="S146" s="3"/>
      <c r="T146" s="3"/>
      <c r="U146" s="3"/>
      <c r="V146" s="3"/>
    </row>
    <row r="147" spans="19:22" x14ac:dyDescent="0.25">
      <c r="S147" s="3"/>
      <c r="T147" s="3"/>
      <c r="U147" s="3"/>
      <c r="V147" s="3"/>
    </row>
    <row r="148" spans="19:22" x14ac:dyDescent="0.25">
      <c r="S148" s="3"/>
      <c r="T148" s="3"/>
      <c r="U148" s="3"/>
      <c r="V148" s="3"/>
    </row>
    <row r="149" spans="19:22" x14ac:dyDescent="0.25">
      <c r="S149" s="3"/>
      <c r="T149" s="3"/>
      <c r="U149" s="3"/>
      <c r="V149" s="3"/>
    </row>
    <row r="150" spans="19:22" x14ac:dyDescent="0.25">
      <c r="S150" s="3"/>
      <c r="T150" s="3"/>
      <c r="U150" s="3"/>
      <c r="V150" s="3"/>
    </row>
    <row r="151" spans="19:22" x14ac:dyDescent="0.25">
      <c r="S151" s="3"/>
      <c r="T151" s="3"/>
      <c r="U151" s="3"/>
      <c r="V151" s="3"/>
    </row>
    <row r="152" spans="19:22" x14ac:dyDescent="0.25">
      <c r="S152" s="3"/>
      <c r="T152" s="3"/>
      <c r="U152" s="3"/>
      <c r="V152" s="3"/>
    </row>
    <row r="153" spans="19:22" x14ac:dyDescent="0.25">
      <c r="S153" s="3"/>
      <c r="T153" s="3"/>
      <c r="U153" s="3"/>
      <c r="V153" s="3"/>
    </row>
    <row r="154" spans="19:22" x14ac:dyDescent="0.25">
      <c r="S154" s="3"/>
      <c r="T154" s="3"/>
      <c r="U154" s="3"/>
      <c r="V154" s="3"/>
    </row>
    <row r="155" spans="19:22" x14ac:dyDescent="0.25">
      <c r="S155" s="3"/>
      <c r="T155" s="3"/>
      <c r="U155" s="3"/>
      <c r="V155" s="3"/>
    </row>
    <row r="156" spans="19:22" x14ac:dyDescent="0.25">
      <c r="S156" s="3"/>
      <c r="T156" s="3"/>
      <c r="U156" s="3"/>
      <c r="V156" s="3"/>
    </row>
    <row r="157" spans="19:22" x14ac:dyDescent="0.25">
      <c r="S157" s="3"/>
      <c r="T157" s="3"/>
      <c r="U157" s="3"/>
      <c r="V157" s="3"/>
    </row>
    <row r="158" spans="19:22" x14ac:dyDescent="0.25">
      <c r="S158" s="3"/>
      <c r="T158" s="3"/>
      <c r="U158" s="3"/>
      <c r="V158" s="3"/>
    </row>
    <row r="159" spans="19:22" x14ac:dyDescent="0.25">
      <c r="S159" s="3"/>
      <c r="T159" s="3"/>
      <c r="U159" s="3"/>
      <c r="V159" s="3"/>
    </row>
    <row r="160" spans="19:22" x14ac:dyDescent="0.25">
      <c r="S160" s="3"/>
      <c r="T160" s="3"/>
      <c r="U160" s="3"/>
      <c r="V160" s="3"/>
    </row>
    <row r="161" spans="19:22" x14ac:dyDescent="0.25">
      <c r="S161" s="3"/>
      <c r="T161" s="3"/>
      <c r="U161" s="3"/>
      <c r="V161" s="3"/>
    </row>
    <row r="162" spans="19:22" x14ac:dyDescent="0.25">
      <c r="S162" s="3"/>
      <c r="T162" s="3"/>
      <c r="U162" s="3"/>
      <c r="V162" s="3"/>
    </row>
    <row r="163" spans="19:22" x14ac:dyDescent="0.25">
      <c r="S163" s="3"/>
      <c r="T163" s="3"/>
      <c r="U163" s="3"/>
      <c r="V16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 vrstama troškova</vt:lpstr>
      <vt:lpstr>Po radnim mestima</vt:lpstr>
      <vt:lpstr>Zbirno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Lazarević</dc:creator>
  <cp:lastModifiedBy>Igor Lazarević</cp:lastModifiedBy>
  <dcterms:created xsi:type="dcterms:W3CDTF">2021-02-06T08:54:34Z</dcterms:created>
  <dcterms:modified xsi:type="dcterms:W3CDTF">2026-02-11T19:39:34Z</dcterms:modified>
</cp:coreProperties>
</file>